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195" windowHeight="13140" tabRatio="549" firstSheet="1" activeTab="4"/>
  </bookViews>
  <sheets>
    <sheet name="Logic" sheetId="1" state="hidden" r:id="rId1"/>
    <sheet name="Revision History" sheetId="2" r:id="rId2"/>
    <sheet name="Instructions" sheetId="3" r:id="rId3"/>
    <sheet name="Scratch Pad" sheetId="4" r:id="rId4"/>
    <sheet name="Teams" sheetId="5" r:id="rId5"/>
    <sheet name="3 Teams" sheetId="6" r:id="rId6"/>
    <sheet name="4 Teams" sheetId="7" r:id="rId7"/>
    <sheet name="5 Teams" sheetId="8" r:id="rId8"/>
    <sheet name="6 Teams" sheetId="9" r:id="rId9"/>
    <sheet name="7 Teams" sheetId="10" r:id="rId10"/>
    <sheet name="8 Teams" sheetId="11" r:id="rId11"/>
    <sheet name="9 Teams" sheetId="12" r:id="rId12"/>
    <sheet name="10 Teams" sheetId="13" r:id="rId13"/>
    <sheet name="11 Teams" sheetId="14" r:id="rId14"/>
    <sheet name="12 Teams" sheetId="15" r:id="rId15"/>
    <sheet name="13 Teams" sheetId="16" r:id="rId16"/>
    <sheet name="14 Teams" sheetId="17" r:id="rId17"/>
    <sheet name="15 Teams" sheetId="18" r:id="rId18"/>
    <sheet name="16 Teams" sheetId="19" r:id="rId19"/>
  </sheets>
  <definedNames>
    <definedName name="Excel_BuiltIn_Print_Area">"$#REF!.$A$1:$E$32"</definedName>
    <definedName name="Excel_BuiltIn_Print_Area1">"$#REF!.$A$1:$E$30"</definedName>
    <definedName name="_xlnm.Print_Area" localSheetId="12">'10 Teams'!$A$1:$Q$59</definedName>
    <definedName name="_xlnm.Print_Area" localSheetId="13">'11 Teams'!$A$1:$Q$62</definedName>
    <definedName name="_xlnm.Print_Area" localSheetId="14">'12 Teams'!$A$1:$Q$72</definedName>
    <definedName name="_xlnm.Print_Area" localSheetId="15">'13 Teams'!$A$1:$Q$100</definedName>
    <definedName name="_xlnm.Print_Area" localSheetId="16">'14 Teams'!$A$1:$Q$100</definedName>
    <definedName name="_xlnm.Print_Area" localSheetId="17">'15 Teams'!$A$1:$Q$102</definedName>
    <definedName name="_xlnm.Print_Area" localSheetId="18">'16 Teams'!$A$1:$Q$104</definedName>
    <definedName name="_xlnm.Print_Area" localSheetId="5">'3 Teams'!$A$1:$I$31</definedName>
    <definedName name="_xlnm.Print_Area" localSheetId="6">'4 Teams'!$A$1:$I$31</definedName>
    <definedName name="_xlnm.Print_Area" localSheetId="7">'5 Teams'!$A$1:$K$36</definedName>
    <definedName name="_xlnm.Print_Area" localSheetId="8">'6 Teams'!$A$1:$K$40</definedName>
    <definedName name="_xlnm.Print_Area" localSheetId="9">'7 Teams'!$A$1:$M$45</definedName>
    <definedName name="_xlnm.Print_Area" localSheetId="10">'8 Teams'!$A$1:$M$54</definedName>
    <definedName name="_xlnm.Print_Area" localSheetId="11">'9 Teams'!$A$1:$Q$52</definedName>
    <definedName name="_xlnm.Print_Area" localSheetId="2">'Instructions'!$A$1:$A$43</definedName>
    <definedName name="_xlnm.Print_Area" localSheetId="1">'Revision History'!$A$1:$C$67</definedName>
    <definedName name="_xlnm.Print_Area" localSheetId="3">'Scratch Pad'!$A$1:$F$21</definedName>
    <definedName name="_xlnm.Print_Area" localSheetId="4">'Teams'!$A$1:$G$21</definedName>
  </definedNames>
  <calcPr fullCalcOnLoad="1"/>
</workbook>
</file>

<file path=xl/sharedStrings.xml><?xml version="1.0" encoding="utf-8"?>
<sst xmlns="http://schemas.openxmlformats.org/spreadsheetml/2006/main" count="310" uniqueCount="84">
  <si>
    <r>
      <t xml:space="preserve">An exploration of the bracket is perhaps the best way to observe how the brackets works. So...enter as many teams as you wish in the </t>
    </r>
    <r>
      <rPr>
        <i/>
        <sz val="20"/>
        <rFont val="Arial"/>
        <family val="2"/>
      </rPr>
      <t>“Teams”</t>
    </r>
    <r>
      <rPr>
        <sz val="20"/>
        <rFont val="Arial"/>
        <family val="2"/>
      </rPr>
      <t xml:space="preserve"> tab and open the corresponding bracket. Then enter fictitious scores and observe the manner in which the winners and losers are advanced.</t>
    </r>
  </si>
  <si>
    <r>
      <t xml:space="preserve">An interesting variation for games with only 3, 4, or 5 teams is to enter each team twice in the </t>
    </r>
    <r>
      <rPr>
        <i/>
        <sz val="20"/>
        <rFont val="Arial"/>
        <family val="2"/>
      </rPr>
      <t>“Teams”</t>
    </r>
    <r>
      <rPr>
        <sz val="20"/>
        <rFont val="Arial"/>
        <family val="2"/>
      </rPr>
      <t xml:space="preserve"> tab and select the corresponding 6, 8, or 10 team bracket. This effectively gives each team a third chance. In this case, it is possible that a team may end up pitted against itself! To handle this case simply declare that team to be the winner and continue the game.</t>
    </r>
  </si>
  <si>
    <t xml:space="preserve"> 2) A standard random draw, i.e., place player Numbers/Names in a container and have an unbiased person draw the order to fill in the appropriate bracket, or</t>
  </si>
  <si>
    <t>Corrected error which allowed cell formula to show; corrected row height; other cosmetic changes</t>
  </si>
  <si>
    <r>
      <t>Team Members</t>
    </r>
    <r>
      <rPr>
        <sz val="20"/>
        <rFont val="Arial"/>
        <family val="2"/>
      </rPr>
      <t xml:space="preserve"> (Optional)</t>
    </r>
  </si>
  <si>
    <t>FINAL MATCH???</t>
  </si>
  <si>
    <t>R1</t>
  </si>
  <si>
    <t>R2</t>
  </si>
  <si>
    <t>R4</t>
  </si>
  <si>
    <t>RUNNER UP</t>
  </si>
  <si>
    <t>R6</t>
  </si>
  <si>
    <t>R8</t>
  </si>
  <si>
    <t>R7</t>
  </si>
  <si>
    <t>R10</t>
  </si>
  <si>
    <t>R3</t>
  </si>
  <si>
    <t>R9</t>
  </si>
  <si>
    <t>SuGO Double Elimination Brackets v130806</t>
  </si>
  <si>
    <t>Added Scratch Pad tab to aid in changing the order of competition</t>
  </si>
  <si>
    <t>(Note: It is possible to have scores greater than four at the end of three matches due to penalties, etc., and in this event and in accordance with the official rules as many new matches as necessary are conducted until one team is declared the winner by reaching a score of two greater than the opposing team.)</t>
  </si>
  <si>
    <r>
      <t xml:space="preserve">This sheet can be used to re-arrange the teams, if you desire to run a second competition on the same day and have the competitors face different teams to begin the competition. Copy the data from the </t>
    </r>
    <r>
      <rPr>
        <i/>
        <sz val="22"/>
        <rFont val="Arial Narrow"/>
        <family val="0"/>
      </rPr>
      <t>“Teams”</t>
    </r>
    <r>
      <rPr>
        <sz val="22"/>
        <rFont val="Arial Narrow"/>
        <family val="2"/>
      </rPr>
      <t xml:space="preserve"> tab, one-by-one, pasting the </t>
    </r>
    <r>
      <rPr>
        <i/>
        <sz val="22"/>
        <rFont val="Arial Narrow"/>
        <family val="0"/>
      </rPr>
      <t>Team Number/Names</t>
    </r>
    <r>
      <rPr>
        <sz val="22"/>
        <rFont val="Arial Narrow"/>
        <family val="2"/>
      </rPr>
      <t xml:space="preserve"> and </t>
    </r>
    <r>
      <rPr>
        <i/>
        <sz val="22"/>
        <rFont val="Arial Narrow"/>
        <family val="0"/>
      </rPr>
      <t>Team Members</t>
    </r>
    <r>
      <rPr>
        <sz val="22"/>
        <rFont val="Arial Narrow"/>
        <family val="2"/>
      </rPr>
      <t xml:space="preserve"> in the desired order in the </t>
    </r>
    <r>
      <rPr>
        <i/>
        <sz val="22"/>
        <rFont val="Arial Narrow"/>
        <family val="0"/>
      </rPr>
      <t>“Scratch Pad”</t>
    </r>
    <r>
      <rPr>
        <sz val="22"/>
        <rFont val="Arial Narrow"/>
        <family val="2"/>
      </rPr>
      <t xml:space="preserve"> tab. Open a new blank bracket spreadsheet. Then copy the revised order from the old spreadsheet and paste into the </t>
    </r>
    <r>
      <rPr>
        <i/>
        <sz val="22"/>
        <rFont val="Arial Narrow"/>
        <family val="0"/>
      </rPr>
      <t>“Teams”</t>
    </r>
    <r>
      <rPr>
        <sz val="22"/>
        <rFont val="Arial Narrow"/>
        <family val="2"/>
      </rPr>
      <t xml:space="preserve"> tab of the new blank spreadsheet.</t>
    </r>
  </si>
  <si>
    <t>Microsoft, Windows, Excel and Office are either registered trademarks or trademarks of Microsoft Corporation in the United States and/or other countries.</t>
  </si>
  <si>
    <t>Team Number/Name</t>
  </si>
  <si>
    <t>OpenOffice.org is a registered trademark of Oracle and/or its affiliates.</t>
  </si>
  <si>
    <t>Macintosh is a registered trademark of Apple Computer, Inc.</t>
  </si>
  <si>
    <t>SuGO Game Date:</t>
  </si>
  <si>
    <t>Competition Name</t>
  </si>
  <si>
    <t>R5</t>
  </si>
  <si>
    <t>R12</t>
  </si>
  <si>
    <t>R11</t>
  </si>
  <si>
    <t>R14</t>
  </si>
  <si>
    <t>R16</t>
  </si>
  <si>
    <t>R13</t>
  </si>
  <si>
    <t>R18</t>
  </si>
  <si>
    <t>R15</t>
  </si>
  <si>
    <t>R20</t>
  </si>
  <si>
    <t>R17</t>
  </si>
  <si>
    <t>R22</t>
  </si>
  <si>
    <t>R19</t>
  </si>
  <si>
    <t>R24</t>
  </si>
  <si>
    <t>R21</t>
  </si>
  <si>
    <t>R26</t>
  </si>
  <si>
    <t>R23</t>
  </si>
  <si>
    <t>R28</t>
  </si>
  <si>
    <t>R25</t>
  </si>
  <si>
    <t>R30</t>
  </si>
  <si>
    <t>SuGO Double Elimination Brackets v120422</t>
  </si>
  <si>
    <r>
      <t xml:space="preserve">To populate the brackets select the </t>
    </r>
    <r>
      <rPr>
        <i/>
        <sz val="20"/>
        <rFont val="Arial"/>
        <family val="2"/>
      </rPr>
      <t>“Teams”</t>
    </r>
    <r>
      <rPr>
        <sz val="20"/>
        <rFont val="Arial"/>
        <family val="2"/>
      </rPr>
      <t xml:space="preserve"> tab, enter the SuGO Game Date, enter </t>
    </r>
    <r>
      <rPr>
        <i/>
        <sz val="20"/>
        <rFont val="Arial"/>
        <family val="2"/>
      </rPr>
      <t>Team Numbers/Names</t>
    </r>
    <r>
      <rPr>
        <sz val="20"/>
        <rFont val="Arial"/>
        <family val="2"/>
      </rPr>
      <t>, (for example</t>
    </r>
    <r>
      <rPr>
        <i/>
        <sz val="20"/>
        <rFont val="Arial"/>
        <family val="2"/>
      </rPr>
      <t xml:space="preserve"> 1 Avengers</t>
    </r>
    <r>
      <rPr>
        <sz val="20"/>
        <rFont val="Arial"/>
        <family val="2"/>
      </rPr>
      <t xml:space="preserve">) and if desired </t>
    </r>
    <r>
      <rPr>
        <i/>
        <sz val="20"/>
        <rFont val="Arial"/>
        <family val="2"/>
      </rPr>
      <t>Team Members.</t>
    </r>
    <r>
      <rPr>
        <sz val="20"/>
        <rFont val="Arial"/>
        <family val="2"/>
      </rPr>
      <t xml:space="preserve"> Then choose the appropriate tab in this spreadsheet that represents the number of teams in your game. (You will notice that the team numbers/names have been automatically entered based on the information you entered in the </t>
    </r>
    <r>
      <rPr>
        <i/>
        <sz val="20"/>
        <rFont val="Arial"/>
        <family val="2"/>
      </rPr>
      <t>“Teams”</t>
    </r>
    <r>
      <rPr>
        <sz val="20"/>
        <rFont val="Arial"/>
        <family val="2"/>
      </rPr>
      <t xml:space="preserve"> tab.) As the matches are played, the winning and losing teams automatically advance in the “Winners” and “Second Chance” brackets.</t>
    </r>
  </si>
  <si>
    <t>If you want a paper copy to use for the match open [SuGO Double Elimination Brackets.pdf] and print as many brackets as desired. Note that the “Second Chance” brackets contain numbers denoted by R1, R2, etc. R1 indicates that the loser of match 1 is to be entered in this “Second Chance” bracket, and so forth.</t>
  </si>
  <si>
    <r>
      <t xml:space="preserve">If you desire to run a second competition on the same day and have the competitors face different teams to begin the competition, the </t>
    </r>
    <r>
      <rPr>
        <i/>
        <sz val="20"/>
        <rFont val="Arial"/>
        <family val="2"/>
      </rPr>
      <t>"Scratch Pad"</t>
    </r>
    <r>
      <rPr>
        <sz val="20"/>
        <rFont val="Arial"/>
        <family val="2"/>
      </rPr>
      <t xml:space="preserve"> tab can be used to re-arrange the teams. Copy the data from the </t>
    </r>
    <r>
      <rPr>
        <i/>
        <sz val="20"/>
        <rFont val="Arial"/>
        <family val="2"/>
      </rPr>
      <t>"Teams"</t>
    </r>
    <r>
      <rPr>
        <sz val="20"/>
        <rFont val="Arial"/>
        <family val="2"/>
      </rPr>
      <t xml:space="preserve"> tab, one-by-one, placing the the </t>
    </r>
    <r>
      <rPr>
        <i/>
        <sz val="20"/>
        <rFont val="Arial"/>
        <family val="2"/>
      </rPr>
      <t>Team Number/Name</t>
    </r>
    <r>
      <rPr>
        <sz val="20"/>
        <rFont val="Arial"/>
        <family val="2"/>
      </rPr>
      <t xml:space="preserve"> and </t>
    </r>
    <r>
      <rPr>
        <i/>
        <sz val="20"/>
        <rFont val="Arial"/>
        <family val="2"/>
      </rPr>
      <t>Team Members</t>
    </r>
    <r>
      <rPr>
        <sz val="20"/>
        <rFont val="Arial"/>
        <family val="2"/>
      </rPr>
      <t xml:space="preserve"> in the desired order on the </t>
    </r>
    <r>
      <rPr>
        <i/>
        <sz val="20"/>
        <rFont val="Arial"/>
        <family val="2"/>
      </rPr>
      <t>"Scratch Pad"</t>
    </r>
    <r>
      <rPr>
        <sz val="20"/>
        <rFont val="Arial"/>
        <family val="2"/>
      </rPr>
      <t xml:space="preserve"> tab. Open a new blank bracket spreadsheet. Then copy the revised order from the old spreadsheet and paste into the </t>
    </r>
    <r>
      <rPr>
        <i/>
        <sz val="20"/>
        <rFont val="Arial"/>
        <family val="2"/>
      </rPr>
      <t>"Teams"</t>
    </r>
    <r>
      <rPr>
        <sz val="20"/>
        <rFont val="Arial"/>
        <family val="2"/>
      </rPr>
      <t xml:space="preserve"> tab of the new blank spreadsheet.</t>
    </r>
  </si>
  <si>
    <t>(If a random draw is used, numbers to determine the order of the players in the brackets is included in file [SuGO Drawing Numbers.pdf]. Simply enter the team names of the participants, cut the Number/Names apart, place in a container and draw!)</t>
  </si>
  <si>
    <t>Corrected error that occurred when team scores differed by 1; other cosmetic changes</t>
  </si>
  <si>
    <t>The order of competition is shown by the match number within the brackets.</t>
  </si>
  <si>
    <t>SuGO Double Elimination Brackets v130804</t>
  </si>
  <si>
    <t>Revised method of entering Team Number to allow changing the order of competition by copy/paste</t>
  </si>
  <si>
    <t xml:space="preserve">On the selected tab notice the shaded cells. The running score of the best of three matches is entered, as each match is completed. The first team to reach a score greater than or equal to four is the winner. As noted above, the team that wins the match is automatically advanced in the “Winner Bracket”; the loser is automatically entered in the “Second Chance” bracket. </t>
  </si>
  <si>
    <t>SuGO Double Elimination Brackets v130508</t>
  </si>
  <si>
    <t>Corrected formatting errors in 5 and 6 Team Brackets</t>
  </si>
  <si>
    <t>There are two spreadsheet templates with brackets for competitions having 3 through 16 contestants. One  [SuGO Double Elimination Brackets.xls] will open with Microsoft Excel® software. If you don't have Excel® the second [SuGO Double Elimination Brackets.ods] may be opened using a FREEWARE program, OpenOffice.org™ (OOo) version 4.x.x that can be downloaded from http://www.openoffice.org/ for FREE. It is available for Macintosh® and/or Windows® operating systems. OOo includes a spreadsheet and other capabilities similar to Microsoft Office®.</t>
  </si>
  <si>
    <t>Team 1 advances to the semi-finals without a loss. But...in the semi-final match with a team from the “Second Chance” bracket Team 1 loses. So, there must be a “Rematch” to give Team 1 a second chance.</t>
  </si>
  <si>
    <t>Since the game is double elimination each team is given a chance to continue participating until they have lost two best-of-three matches. As an example, consider the following:</t>
  </si>
  <si>
    <t>TeamA</t>
  </si>
  <si>
    <t>TeamB</t>
  </si>
  <si>
    <t>ScoreA</t>
  </si>
  <si>
    <t>ScoreB</t>
  </si>
  <si>
    <t>FINAL
OUTCOME</t>
  </si>
  <si>
    <t>NameA</t>
  </si>
  <si>
    <t>NameB</t>
  </si>
  <si>
    <t>Date</t>
  </si>
  <si>
    <t>Version</t>
  </si>
  <si>
    <t>Comment</t>
  </si>
  <si>
    <t>Visit http://www.sugobot.com/ for Official Rules</t>
  </si>
  <si>
    <t xml:space="preserve"> 1) Bracket positions can be assigned as the teams register,</t>
  </si>
  <si>
    <t>SuGO Double Elimination Brackets v110406</t>
  </si>
  <si>
    <t>Initial release</t>
  </si>
  <si>
    <t>SuGO Double Elimination Brackets v110808</t>
  </si>
  <si>
    <t>Revised method of entering Team Name; Added entry of SuGO Game Date; other cosmetic changes</t>
  </si>
  <si>
    <t>SuGO Double Elimination Brackets v120108</t>
  </si>
  <si>
    <t xml:space="preserve">Welcome to SuGO Brackets! </t>
  </si>
  <si>
    <t>The bracket templates are electronic, and can be used over and over.</t>
  </si>
  <si>
    <t>Ways to populate a bracket template:</t>
  </si>
  <si>
    <t xml:space="preserve"> 3) Any other manner as determined by the judge.</t>
  </si>
  <si>
    <t>Have FUN with your matches!</t>
  </si>
  <si>
    <t>SuGO© GEARS Inc.</t>
  </si>
  <si>
    <t>If you have access to a projector, the bracket can be projected on a screen for all participants to view.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</si>
</sst>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mm/dd/yy"/>
    <numFmt numFmtId="166" formatCode=";;;"/>
  </numFmts>
  <fonts count="63">
    <font>
      <sz val="10"/>
      <name val="Arial"/>
      <family val="0"/>
    </font>
    <font>
      <sz val="20"/>
      <name val="Arial"/>
      <family val="2"/>
    </font>
    <font>
      <sz val="18"/>
      <name val="Arial"/>
      <family val="2"/>
    </font>
    <font>
      <sz val="16"/>
      <name val="Arial"/>
      <family val="2"/>
    </font>
    <font>
      <sz val="14"/>
      <name val="Arial"/>
      <family val="2"/>
    </font>
    <font>
      <i/>
      <sz val="20"/>
      <name val="Arial"/>
      <family val="2"/>
    </font>
    <font>
      <i/>
      <sz val="16"/>
      <name val="Times New Roman"/>
      <family val="1"/>
    </font>
    <font>
      <sz val="18"/>
      <name val="Arial Narrow"/>
      <family val="2"/>
    </font>
    <font>
      <sz val="22"/>
      <name val="Arial"/>
      <family val="2"/>
    </font>
    <font>
      <sz val="22"/>
      <name val="Arial Narrow"/>
      <family val="2"/>
    </font>
    <font>
      <b/>
      <sz val="24"/>
      <name val="Arial"/>
      <family val="2"/>
    </font>
    <font>
      <sz val="24"/>
      <name val="Arial Narrow"/>
      <family val="2"/>
    </font>
    <font>
      <sz val="36"/>
      <name val="Arial Narrow"/>
      <family val="2"/>
    </font>
    <font>
      <b/>
      <sz val="24"/>
      <name val="Arial Narrow"/>
      <family val="2"/>
    </font>
    <font>
      <sz val="36"/>
      <color indexed="10"/>
      <name val="Arial Black"/>
      <family val="2"/>
    </font>
    <font>
      <sz val="36"/>
      <color indexed="52"/>
      <name val="Arial Black"/>
      <family val="2"/>
    </font>
    <font>
      <b/>
      <sz val="36"/>
      <color indexed="17"/>
      <name val="Arial Narrow"/>
      <family val="2"/>
    </font>
    <font>
      <sz val="48"/>
      <color indexed="17"/>
      <name val="Arial Black"/>
      <family val="2"/>
    </font>
    <font>
      <sz val="32"/>
      <color indexed="52"/>
      <name val="Arial Black"/>
      <family val="2"/>
    </font>
    <font>
      <sz val="36"/>
      <color indexed="17"/>
      <name val="Arial Black"/>
      <family val="2"/>
    </font>
    <font>
      <sz val="48"/>
      <name val="Apple Symbols"/>
      <family val="0"/>
    </font>
    <font>
      <b/>
      <sz val="32"/>
      <color indexed="52"/>
      <name val="Arial Black"/>
      <family val="2"/>
    </font>
    <font>
      <sz val="40"/>
      <color indexed="17"/>
      <name val="Arial Black"/>
      <family val="2"/>
    </font>
    <font>
      <sz val="21.5"/>
      <color indexed="52"/>
      <name val="Arial"/>
      <family val="2"/>
    </font>
    <font>
      <sz val="8"/>
      <name val="Verdana"/>
      <family val="0"/>
    </font>
    <font>
      <u val="single"/>
      <sz val="10"/>
      <color indexed="12"/>
      <name val="Arial"/>
      <family val="2"/>
    </font>
    <font>
      <u val="single"/>
      <sz val="10"/>
      <color indexed="61"/>
      <name val="Arial"/>
      <family val="2"/>
    </font>
    <font>
      <u val="single"/>
      <sz val="24"/>
      <color indexed="12"/>
      <name val="Arial"/>
      <family val="0"/>
    </font>
    <font>
      <i/>
      <sz val="22"/>
      <name val="Arial Narrow"/>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0" borderId="0" applyNumberFormat="0" applyFill="0" applyBorder="0" applyAlignment="0" applyProtection="0"/>
    <xf numFmtId="0" fontId="2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30" borderId="1" applyNumberFormat="0" applyAlignment="0" applyProtection="0"/>
    <xf numFmtId="0" fontId="1" fillId="0" borderId="0" applyNumberFormat="0" applyFill="0" applyBorder="0" applyProtection="0">
      <alignment horizontal="justify" vertical="top" wrapText="1"/>
    </xf>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3" fillId="0" borderId="10" xfId="0" applyFont="1" applyBorder="1" applyAlignment="1" applyProtection="1">
      <alignment horizontal="center" shrinkToFit="1"/>
      <protection/>
    </xf>
    <xf numFmtId="0" fontId="3" fillId="0" borderId="10" xfId="0" applyFont="1" applyBorder="1" applyAlignment="1" applyProtection="1">
      <alignment horizontal="center"/>
      <protection/>
    </xf>
    <xf numFmtId="0" fontId="0" fillId="0" borderId="0" xfId="0" applyAlignment="1" applyProtection="1">
      <alignment/>
      <protection/>
    </xf>
    <xf numFmtId="0" fontId="3" fillId="0" borderId="10" xfId="0" applyFont="1" applyBorder="1" applyAlignment="1" applyProtection="1">
      <alignment horizontal="center" wrapText="1"/>
      <protection/>
    </xf>
    <xf numFmtId="0" fontId="0" fillId="0" borderId="0" xfId="0" applyAlignment="1">
      <alignment horizontal="right"/>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Fill="1" applyAlignment="1" applyProtection="1">
      <alignment horizontal="left" vertical="center"/>
      <protection/>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horizontal="right"/>
      <protection/>
    </xf>
    <xf numFmtId="164"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xf>
    <xf numFmtId="0" fontId="4" fillId="0" borderId="0" xfId="0" applyFont="1" applyAlignment="1">
      <alignment horizontal="justify" vertical="top" wrapText="1"/>
    </xf>
    <xf numFmtId="0" fontId="4" fillId="0" borderId="0" xfId="0" applyFont="1" applyAlignment="1">
      <alignment horizontal="left" vertical="top" wrapText="1"/>
    </xf>
    <xf numFmtId="0" fontId="3" fillId="33" borderId="11" xfId="0" applyFont="1" applyFill="1" applyBorder="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left" vertical="top" wrapText="1"/>
    </xf>
    <xf numFmtId="0" fontId="7"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horizontal="left"/>
      <protection/>
    </xf>
    <xf numFmtId="164" fontId="9" fillId="0" borderId="11" xfId="0" applyNumberFormat="1" applyFont="1" applyBorder="1" applyAlignment="1" applyProtection="1">
      <alignment/>
      <protection locked="0"/>
    </xf>
    <xf numFmtId="0" fontId="10" fillId="0" borderId="12" xfId="0" applyFont="1" applyBorder="1" applyAlignment="1" applyProtection="1">
      <alignment/>
      <protection/>
    </xf>
    <xf numFmtId="0" fontId="11" fillId="0" borderId="12" xfId="0" applyFont="1" applyBorder="1" applyAlignment="1" applyProtection="1">
      <alignment/>
      <protection/>
    </xf>
    <xf numFmtId="0" fontId="7" fillId="0" borderId="12" xfId="0" applyFont="1" applyBorder="1" applyAlignment="1" applyProtection="1">
      <alignment/>
      <protection locked="0"/>
    </xf>
    <xf numFmtId="0" fontId="11" fillId="0" borderId="0" xfId="0" applyFont="1" applyAlignment="1" applyProtection="1">
      <alignment/>
      <protection hidden="1"/>
    </xf>
    <xf numFmtId="0" fontId="0" fillId="0" borderId="0" xfId="0" applyAlignment="1" applyProtection="1">
      <alignment/>
      <protection hidden="1"/>
    </xf>
    <xf numFmtId="14" fontId="12" fillId="0" borderId="0" xfId="0" applyNumberFormat="1" applyFont="1" applyBorder="1" applyAlignment="1" applyProtection="1">
      <alignment horizontal="left"/>
      <protection hidden="1"/>
    </xf>
    <xf numFmtId="0" fontId="12" fillId="0" borderId="13" xfId="0" applyFont="1" applyBorder="1" applyAlignment="1" applyProtection="1">
      <alignment horizontal="right"/>
      <protection hidden="1"/>
    </xf>
    <xf numFmtId="0" fontId="12" fillId="0" borderId="14" xfId="0" applyFont="1" applyBorder="1" applyAlignment="1" applyProtection="1">
      <alignment horizontal="right"/>
      <protection hidden="1"/>
    </xf>
    <xf numFmtId="164" fontId="12" fillId="0" borderId="15" xfId="0" applyNumberFormat="1" applyFont="1" applyBorder="1" applyAlignment="1" applyProtection="1">
      <alignment horizontal="left"/>
      <protection hidden="1"/>
    </xf>
    <xf numFmtId="0" fontId="11" fillId="34" borderId="0" xfId="0" applyFont="1" applyFill="1" applyAlignment="1" applyProtection="1">
      <alignment/>
      <protection hidden="1"/>
    </xf>
    <xf numFmtId="0" fontId="13" fillId="0" borderId="0" xfId="0" applyFont="1" applyBorder="1" applyAlignment="1" applyProtection="1">
      <alignment horizontal="center"/>
      <protection hidden="1"/>
    </xf>
    <xf numFmtId="0" fontId="11" fillId="0" borderId="10" xfId="0" applyFont="1" applyBorder="1" applyAlignment="1" applyProtection="1">
      <alignment/>
      <protection hidden="1"/>
    </xf>
    <xf numFmtId="0" fontId="11" fillId="35" borderId="10" xfId="0" applyFont="1" applyFill="1" applyBorder="1" applyAlignment="1" applyProtection="1">
      <alignment/>
      <protection locked="0"/>
    </xf>
    <xf numFmtId="0" fontId="11" fillId="0" borderId="16" xfId="0" applyFont="1" applyBorder="1" applyAlignment="1" applyProtection="1">
      <alignment/>
      <protection hidden="1"/>
    </xf>
    <xf numFmtId="0" fontId="13" fillId="0" borderId="16" xfId="0" applyFont="1" applyBorder="1" applyAlignment="1" applyProtection="1">
      <alignment horizontal="center"/>
      <protection hidden="1"/>
    </xf>
    <xf numFmtId="0" fontId="11" fillId="35" borderId="17" xfId="0" applyFont="1" applyFill="1" applyBorder="1" applyAlignment="1" applyProtection="1">
      <alignment/>
      <protection locked="0"/>
    </xf>
    <xf numFmtId="0" fontId="7" fillId="0" borderId="0" xfId="0" applyFont="1" applyAlignment="1" applyProtection="1">
      <alignment horizontal="left"/>
      <protection hidden="1"/>
    </xf>
    <xf numFmtId="0" fontId="0" fillId="34" borderId="0" xfId="0" applyFill="1" applyAlignment="1" applyProtection="1">
      <alignment/>
      <protection hidden="1"/>
    </xf>
    <xf numFmtId="0" fontId="12" fillId="0" borderId="0" xfId="0" applyFont="1" applyAlignment="1" applyProtection="1">
      <alignment horizontal="right"/>
      <protection hidden="1"/>
    </xf>
    <xf numFmtId="0" fontId="20" fillId="0" borderId="0" xfId="0" applyFont="1" applyAlignment="1" applyProtection="1">
      <alignment horizontal="center"/>
      <protection hidden="1"/>
    </xf>
    <xf numFmtId="0" fontId="11" fillId="0" borderId="0" xfId="0" applyFont="1" applyBorder="1" applyAlignment="1" applyProtection="1">
      <alignment/>
      <protection hidden="1"/>
    </xf>
    <xf numFmtId="0" fontId="23" fillId="0" borderId="0" xfId="0" applyFont="1" applyAlignment="1" applyProtection="1">
      <alignment horizontal="justify"/>
      <protection hidden="1"/>
    </xf>
    <xf numFmtId="0" fontId="23" fillId="0" borderId="0" xfId="0" applyFont="1" applyAlignment="1" applyProtection="1">
      <alignment horizontal="right"/>
      <protection hidden="1"/>
    </xf>
    <xf numFmtId="0" fontId="13" fillId="0" borderId="0" xfId="0" applyFont="1" applyAlignment="1" applyProtection="1">
      <alignment horizontal="center"/>
      <protection hidden="1"/>
    </xf>
    <xf numFmtId="0" fontId="0" fillId="34" borderId="0" xfId="0" applyFont="1" applyFill="1" applyAlignment="1" applyProtection="1">
      <alignment/>
      <protection hidden="1"/>
    </xf>
    <xf numFmtId="0" fontId="7" fillId="0" borderId="0" xfId="0" applyFont="1" applyAlignment="1" applyProtection="1">
      <alignment/>
      <protection hidden="1"/>
    </xf>
    <xf numFmtId="165" fontId="7" fillId="0" borderId="0" xfId="0" applyNumberFormat="1" applyFont="1" applyAlignment="1" applyProtection="1">
      <alignment/>
      <protection hidden="1"/>
    </xf>
    <xf numFmtId="166" fontId="11" fillId="0" borderId="0" xfId="0" applyNumberFormat="1" applyFont="1" applyAlignment="1" applyProtection="1">
      <alignment/>
      <protection hidden="1"/>
    </xf>
    <xf numFmtId="0" fontId="27" fillId="0" borderId="0" xfId="53" applyNumberFormat="1" applyFont="1" applyAlignment="1" applyProtection="1">
      <alignment horizontal="center" vertical="top" wrapText="1"/>
      <protection/>
    </xf>
    <xf numFmtId="0" fontId="1" fillId="0" borderId="0" xfId="0" applyNumberFormat="1" applyFont="1" applyAlignment="1">
      <alignment horizontal="left" vertical="top" wrapText="1"/>
    </xf>
    <xf numFmtId="0" fontId="1" fillId="0" borderId="0" xfId="55" applyNumberFormat="1" applyAlignment="1">
      <alignment horizontal="left" vertical="top" wrapText="1"/>
    </xf>
    <xf numFmtId="0" fontId="3" fillId="0" borderId="0" xfId="0" applyNumberFormat="1" applyFont="1" applyAlignment="1">
      <alignment horizontal="left" vertical="top" wrapText="1"/>
    </xf>
    <xf numFmtId="0" fontId="6" fillId="0" borderId="0" xfId="0" applyNumberFormat="1" applyFont="1" applyAlignment="1">
      <alignment horizontal="left" vertical="top" wrapText="1"/>
    </xf>
    <xf numFmtId="1" fontId="0" fillId="0" borderId="0" xfId="0" applyNumberFormat="1" applyAlignment="1" applyProtection="1">
      <alignment/>
      <protection/>
    </xf>
    <xf numFmtId="1" fontId="11" fillId="0" borderId="12" xfId="0" applyNumberFormat="1" applyFont="1" applyBorder="1" applyAlignment="1" applyProtection="1">
      <alignment/>
      <protection/>
    </xf>
    <xf numFmtId="166" fontId="0" fillId="0" borderId="0" xfId="0" applyNumberFormat="1" applyAlignment="1" applyProtection="1">
      <alignment/>
      <protection hidden="1"/>
    </xf>
    <xf numFmtId="1" fontId="13" fillId="0" borderId="0" xfId="0" applyNumberFormat="1" applyFont="1" applyBorder="1" applyAlignment="1" applyProtection="1">
      <alignment horizontal="center" vertical="center"/>
      <protection hidden="1"/>
    </xf>
    <xf numFmtId="1" fontId="11" fillId="0" borderId="16" xfId="0" applyNumberFormat="1" applyFont="1" applyBorder="1" applyAlignment="1" applyProtection="1">
      <alignment horizontal="center" vertical="center"/>
      <protection hidden="1"/>
    </xf>
    <xf numFmtId="1" fontId="11" fillId="35" borderId="10" xfId="0" applyNumberFormat="1" applyFont="1" applyFill="1" applyBorder="1" applyAlignment="1" applyProtection="1">
      <alignment horizontal="center" vertical="center"/>
      <protection locked="0"/>
    </xf>
    <xf numFmtId="1" fontId="11" fillId="35" borderId="17" xfId="0" applyNumberFormat="1" applyFont="1" applyFill="1" applyBorder="1" applyAlignment="1" applyProtection="1">
      <alignment horizontal="center" vertical="center"/>
      <protection locked="0"/>
    </xf>
    <xf numFmtId="1" fontId="11" fillId="0" borderId="0" xfId="0" applyNumberFormat="1" applyFont="1" applyAlignment="1" applyProtection="1">
      <alignment horizontal="center" vertical="center"/>
      <protection hidden="1"/>
    </xf>
    <xf numFmtId="1" fontId="22" fillId="0" borderId="0" xfId="0" applyNumberFormat="1" applyFont="1" applyAlignment="1" applyProtection="1">
      <alignment horizontal="center" vertical="center"/>
      <protection hidden="1"/>
    </xf>
    <xf numFmtId="1" fontId="11" fillId="34" borderId="0" xfId="0" applyNumberFormat="1" applyFont="1" applyFill="1" applyAlignment="1" applyProtection="1">
      <alignment horizontal="center" vertical="center"/>
      <protection hidden="1"/>
    </xf>
    <xf numFmtId="1" fontId="0" fillId="0" borderId="0" xfId="0" applyNumberFormat="1" applyAlignment="1" applyProtection="1">
      <alignment horizontal="center" vertical="center"/>
      <protection hidden="1"/>
    </xf>
    <xf numFmtId="1" fontId="11" fillId="0" borderId="10" xfId="0" applyNumberFormat="1" applyFont="1" applyBorder="1" applyAlignment="1" applyProtection="1">
      <alignment vertical="center"/>
      <protection hidden="1"/>
    </xf>
    <xf numFmtId="0" fontId="8" fillId="0" borderId="0" xfId="0" applyFont="1" applyAlignment="1" applyProtection="1">
      <alignment vertical="top" wrapText="1"/>
      <protection/>
    </xf>
    <xf numFmtId="0" fontId="9" fillId="0" borderId="12" xfId="0" applyFont="1" applyBorder="1" applyAlignment="1" applyProtection="1">
      <alignment/>
      <protection locked="0"/>
    </xf>
    <xf numFmtId="1" fontId="7" fillId="33" borderId="18" xfId="0" applyNumberFormat="1" applyFont="1" applyFill="1" applyBorder="1" applyAlignment="1" applyProtection="1">
      <alignment/>
      <protection/>
    </xf>
    <xf numFmtId="1" fontId="7" fillId="33" borderId="19" xfId="0" applyNumberFormat="1" applyFont="1" applyFill="1" applyBorder="1" applyAlignment="1" applyProtection="1">
      <alignment/>
      <protection/>
    </xf>
    <xf numFmtId="1" fontId="7" fillId="33" borderId="20" xfId="0" applyNumberFormat="1" applyFont="1" applyFill="1" applyBorder="1" applyAlignment="1" applyProtection="1">
      <alignment/>
      <protection/>
    </xf>
    <xf numFmtId="0" fontId="10" fillId="0" borderId="12" xfId="0" applyFont="1" applyBorder="1" applyAlignment="1" applyProtection="1">
      <alignment horizontal="center"/>
      <protection/>
    </xf>
    <xf numFmtId="2" fontId="9" fillId="0" borderId="0" xfId="0" applyNumberFormat="1" applyFont="1" applyFill="1" applyBorder="1" applyAlignment="1">
      <alignment horizontal="left" vertical="top" wrapText="1"/>
    </xf>
    <xf numFmtId="2" fontId="0" fillId="0" borderId="0" xfId="0" applyNumberFormat="1" applyAlignment="1">
      <alignment vertical="top" wrapText="1"/>
    </xf>
    <xf numFmtId="0" fontId="14" fillId="0" borderId="16"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17" fillId="0" borderId="0" xfId="0" applyFont="1" applyAlignment="1" applyProtection="1">
      <alignment horizontal="center" vertical="top"/>
      <protection hidden="1"/>
    </xf>
    <xf numFmtId="0" fontId="18" fillId="0" borderId="0" xfId="0" applyFont="1" applyAlignment="1" applyProtection="1">
      <alignment horizontal="center" vertical="center"/>
      <protection hidden="1"/>
    </xf>
    <xf numFmtId="0" fontId="19" fillId="0" borderId="0" xfId="0" applyFont="1" applyAlignment="1" applyProtection="1">
      <alignment horizontal="center" vertical="top"/>
      <protection hidden="1"/>
    </xf>
    <xf numFmtId="0" fontId="21" fillId="0" borderId="0" xfId="0" applyFont="1" applyAlignment="1" applyProtection="1">
      <alignment horizontal="center" vertical="center"/>
      <protection hidden="1"/>
    </xf>
    <xf numFmtId="0" fontId="21" fillId="0" borderId="0" xfId="0" applyFont="1" applyAlignment="1">
      <alignment horizontal="center" vertical="center"/>
    </xf>
    <xf numFmtId="0" fontId="18"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structionStyle"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4562475</xdr:colOff>
      <xdr:row>0</xdr:row>
      <xdr:rowOff>123825</xdr:rowOff>
    </xdr:from>
    <xdr:to>
      <xdr:col>0</xdr:col>
      <xdr:colOff>9382125</xdr:colOff>
      <xdr:row>0</xdr:row>
      <xdr:rowOff>1943100</xdr:rowOff>
    </xdr:to>
    <xdr:pic>
      <xdr:nvPicPr>
        <xdr:cNvPr id="1" name="Graphics 1"/>
        <xdr:cNvPicPr preferRelativeResize="1">
          <a:picLocks noChangeAspect="1"/>
        </xdr:cNvPicPr>
      </xdr:nvPicPr>
      <xdr:blipFill>
        <a:blip r:embed="rId1"/>
        <a:stretch>
          <a:fillRect/>
        </a:stretch>
      </xdr:blipFill>
      <xdr:spPr>
        <a:xfrm>
          <a:off x="4562475" y="123825"/>
          <a:ext cx="4819650" cy="1809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1228725</xdr:colOff>
      <xdr:row>2</xdr:row>
      <xdr:rowOff>28575</xdr:rowOff>
    </xdr:from>
    <xdr:to>
      <xdr:col>8</xdr:col>
      <xdr:colOff>2171700</xdr:colOff>
      <xdr:row>6</xdr:row>
      <xdr:rowOff>314325</xdr:rowOff>
    </xdr:to>
    <xdr:pic>
      <xdr:nvPicPr>
        <xdr:cNvPr id="1" name="Graphics 1"/>
        <xdr:cNvPicPr preferRelativeResize="1">
          <a:picLocks noChangeAspect="1"/>
        </xdr:cNvPicPr>
      </xdr:nvPicPr>
      <xdr:blipFill>
        <a:blip r:embed="rId1"/>
        <a:stretch>
          <a:fillRect/>
        </a:stretch>
      </xdr:blipFill>
      <xdr:spPr>
        <a:xfrm>
          <a:off x="12887325" y="1114425"/>
          <a:ext cx="4829175" cy="1809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1228725</xdr:colOff>
      <xdr:row>2</xdr:row>
      <xdr:rowOff>38100</xdr:rowOff>
    </xdr:from>
    <xdr:to>
      <xdr:col>8</xdr:col>
      <xdr:colOff>2171700</xdr:colOff>
      <xdr:row>6</xdr:row>
      <xdr:rowOff>342900</xdr:rowOff>
    </xdr:to>
    <xdr:pic>
      <xdr:nvPicPr>
        <xdr:cNvPr id="1" name="Graphics 1"/>
        <xdr:cNvPicPr preferRelativeResize="1">
          <a:picLocks noChangeAspect="1"/>
        </xdr:cNvPicPr>
      </xdr:nvPicPr>
      <xdr:blipFill>
        <a:blip r:embed="rId1"/>
        <a:stretch>
          <a:fillRect/>
        </a:stretch>
      </xdr:blipFill>
      <xdr:spPr>
        <a:xfrm>
          <a:off x="12887325" y="1123950"/>
          <a:ext cx="4829175" cy="18288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xdr:row>
      <xdr:rowOff>533400</xdr:rowOff>
    </xdr:from>
    <xdr:to>
      <xdr:col>10</xdr:col>
      <xdr:colOff>933450</xdr:colOff>
      <xdr:row>6</xdr:row>
      <xdr:rowOff>285750</xdr:rowOff>
    </xdr:to>
    <xdr:pic>
      <xdr:nvPicPr>
        <xdr:cNvPr id="1" name="Graphics 1"/>
        <xdr:cNvPicPr preferRelativeResize="1">
          <a:picLocks noChangeAspect="1"/>
        </xdr:cNvPicPr>
      </xdr:nvPicPr>
      <xdr:blipFill>
        <a:blip r:embed="rId1"/>
        <a:stretch>
          <a:fillRect/>
        </a:stretch>
      </xdr:blipFill>
      <xdr:spPr>
        <a:xfrm>
          <a:off x="15554325" y="1076325"/>
          <a:ext cx="4810125" cy="1819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1266825</xdr:colOff>
      <xdr:row>2</xdr:row>
      <xdr:rowOff>28575</xdr:rowOff>
    </xdr:from>
    <xdr:to>
      <xdr:col>8</xdr:col>
      <xdr:colOff>2200275</xdr:colOff>
      <xdr:row>6</xdr:row>
      <xdr:rowOff>323850</xdr:rowOff>
    </xdr:to>
    <xdr:pic>
      <xdr:nvPicPr>
        <xdr:cNvPr id="1" name="Graphics 1"/>
        <xdr:cNvPicPr preferRelativeResize="1">
          <a:picLocks noChangeAspect="1"/>
        </xdr:cNvPicPr>
      </xdr:nvPicPr>
      <xdr:blipFill>
        <a:blip r:embed="rId1"/>
        <a:stretch>
          <a:fillRect/>
        </a:stretch>
      </xdr:blipFill>
      <xdr:spPr>
        <a:xfrm>
          <a:off x="12925425" y="1114425"/>
          <a:ext cx="4819650" cy="18192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1266825</xdr:colOff>
      <xdr:row>2</xdr:row>
      <xdr:rowOff>28575</xdr:rowOff>
    </xdr:from>
    <xdr:to>
      <xdr:col>8</xdr:col>
      <xdr:colOff>2200275</xdr:colOff>
      <xdr:row>6</xdr:row>
      <xdr:rowOff>323850</xdr:rowOff>
    </xdr:to>
    <xdr:pic>
      <xdr:nvPicPr>
        <xdr:cNvPr id="1" name="Graphics 1"/>
        <xdr:cNvPicPr preferRelativeResize="1">
          <a:picLocks noChangeAspect="1"/>
        </xdr:cNvPicPr>
      </xdr:nvPicPr>
      <xdr:blipFill>
        <a:blip r:embed="rId1"/>
        <a:stretch>
          <a:fillRect/>
        </a:stretch>
      </xdr:blipFill>
      <xdr:spPr>
        <a:xfrm>
          <a:off x="12925425" y="1114425"/>
          <a:ext cx="4819650" cy="18192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1295400</xdr:colOff>
      <xdr:row>2</xdr:row>
      <xdr:rowOff>28575</xdr:rowOff>
    </xdr:from>
    <xdr:to>
      <xdr:col>8</xdr:col>
      <xdr:colOff>2238375</xdr:colOff>
      <xdr:row>6</xdr:row>
      <xdr:rowOff>323850</xdr:rowOff>
    </xdr:to>
    <xdr:pic>
      <xdr:nvPicPr>
        <xdr:cNvPr id="1" name="Graphics 1"/>
        <xdr:cNvPicPr preferRelativeResize="1">
          <a:picLocks noChangeAspect="1"/>
        </xdr:cNvPicPr>
      </xdr:nvPicPr>
      <xdr:blipFill>
        <a:blip r:embed="rId1"/>
        <a:stretch>
          <a:fillRect/>
        </a:stretch>
      </xdr:blipFill>
      <xdr:spPr>
        <a:xfrm>
          <a:off x="12954000" y="1114425"/>
          <a:ext cx="4829175" cy="18192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1266825</xdr:colOff>
      <xdr:row>2</xdr:row>
      <xdr:rowOff>28575</xdr:rowOff>
    </xdr:from>
    <xdr:to>
      <xdr:col>8</xdr:col>
      <xdr:colOff>2200275</xdr:colOff>
      <xdr:row>6</xdr:row>
      <xdr:rowOff>323850</xdr:rowOff>
    </xdr:to>
    <xdr:pic>
      <xdr:nvPicPr>
        <xdr:cNvPr id="1" name="Graphics 1"/>
        <xdr:cNvPicPr preferRelativeResize="1">
          <a:picLocks noChangeAspect="1"/>
        </xdr:cNvPicPr>
      </xdr:nvPicPr>
      <xdr:blipFill>
        <a:blip r:embed="rId1"/>
        <a:stretch>
          <a:fillRect/>
        </a:stretch>
      </xdr:blipFill>
      <xdr:spPr>
        <a:xfrm>
          <a:off x="12925425" y="1114425"/>
          <a:ext cx="4819650" cy="18192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1362075</xdr:colOff>
      <xdr:row>2</xdr:row>
      <xdr:rowOff>28575</xdr:rowOff>
    </xdr:from>
    <xdr:to>
      <xdr:col>8</xdr:col>
      <xdr:colOff>2286000</xdr:colOff>
      <xdr:row>6</xdr:row>
      <xdr:rowOff>323850</xdr:rowOff>
    </xdr:to>
    <xdr:pic>
      <xdr:nvPicPr>
        <xdr:cNvPr id="1" name="Graphics 1"/>
        <xdr:cNvPicPr preferRelativeResize="1">
          <a:picLocks noChangeAspect="1"/>
        </xdr:cNvPicPr>
      </xdr:nvPicPr>
      <xdr:blipFill>
        <a:blip r:embed="rId1"/>
        <a:stretch>
          <a:fillRect/>
        </a:stretch>
      </xdr:blipFill>
      <xdr:spPr>
        <a:xfrm>
          <a:off x="13020675" y="1114425"/>
          <a:ext cx="4810125"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2133600</xdr:colOff>
      <xdr:row>0</xdr:row>
      <xdr:rowOff>114300</xdr:rowOff>
    </xdr:from>
    <xdr:to>
      <xdr:col>4</xdr:col>
      <xdr:colOff>762000</xdr:colOff>
      <xdr:row>0</xdr:row>
      <xdr:rowOff>1905000</xdr:rowOff>
    </xdr:to>
    <xdr:pic>
      <xdr:nvPicPr>
        <xdr:cNvPr id="1" name="Graphics 1"/>
        <xdr:cNvPicPr preferRelativeResize="1">
          <a:picLocks noChangeAspect="1"/>
        </xdr:cNvPicPr>
      </xdr:nvPicPr>
      <xdr:blipFill>
        <a:blip r:embed="rId1"/>
        <a:stretch>
          <a:fillRect/>
        </a:stretch>
      </xdr:blipFill>
      <xdr:spPr>
        <a:xfrm>
          <a:off x="2562225" y="114300"/>
          <a:ext cx="4810125" cy="1790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2133600</xdr:colOff>
      <xdr:row>0</xdr:row>
      <xdr:rowOff>114300</xdr:rowOff>
    </xdr:from>
    <xdr:to>
      <xdr:col>5</xdr:col>
      <xdr:colOff>762000</xdr:colOff>
      <xdr:row>0</xdr:row>
      <xdr:rowOff>1905000</xdr:rowOff>
    </xdr:to>
    <xdr:pic>
      <xdr:nvPicPr>
        <xdr:cNvPr id="1" name="Graphics 1"/>
        <xdr:cNvPicPr preferRelativeResize="1">
          <a:picLocks noChangeAspect="1"/>
        </xdr:cNvPicPr>
      </xdr:nvPicPr>
      <xdr:blipFill>
        <a:blip r:embed="rId1"/>
        <a:stretch>
          <a:fillRect/>
        </a:stretch>
      </xdr:blipFill>
      <xdr:spPr>
        <a:xfrm>
          <a:off x="2562225" y="114300"/>
          <a:ext cx="4810125" cy="1790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2</xdr:row>
      <xdr:rowOff>28575</xdr:rowOff>
    </xdr:from>
    <xdr:to>
      <xdr:col>8</xdr:col>
      <xdr:colOff>1314450</xdr:colOff>
      <xdr:row>6</xdr:row>
      <xdr:rowOff>342900</xdr:rowOff>
    </xdr:to>
    <xdr:pic>
      <xdr:nvPicPr>
        <xdr:cNvPr id="1" name="Graphics 1"/>
        <xdr:cNvPicPr preferRelativeResize="1">
          <a:picLocks noChangeAspect="1"/>
        </xdr:cNvPicPr>
      </xdr:nvPicPr>
      <xdr:blipFill>
        <a:blip r:embed="rId1"/>
        <a:stretch>
          <a:fillRect/>
        </a:stretch>
      </xdr:blipFill>
      <xdr:spPr>
        <a:xfrm>
          <a:off x="12049125" y="1114425"/>
          <a:ext cx="4810125" cy="1838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1247775</xdr:colOff>
      <xdr:row>2</xdr:row>
      <xdr:rowOff>9525</xdr:rowOff>
    </xdr:from>
    <xdr:to>
      <xdr:col>6</xdr:col>
      <xdr:colOff>2181225</xdr:colOff>
      <xdr:row>6</xdr:row>
      <xdr:rowOff>314325</xdr:rowOff>
    </xdr:to>
    <xdr:pic>
      <xdr:nvPicPr>
        <xdr:cNvPr id="1" name="Graphics 1"/>
        <xdr:cNvPicPr preferRelativeResize="1">
          <a:picLocks noChangeAspect="1"/>
        </xdr:cNvPicPr>
      </xdr:nvPicPr>
      <xdr:blipFill>
        <a:blip r:embed="rId1"/>
        <a:stretch>
          <a:fillRect/>
        </a:stretch>
      </xdr:blipFill>
      <xdr:spPr>
        <a:xfrm>
          <a:off x="9020175" y="1095375"/>
          <a:ext cx="4819650" cy="1828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733425</xdr:colOff>
      <xdr:row>2</xdr:row>
      <xdr:rowOff>0</xdr:rowOff>
    </xdr:from>
    <xdr:to>
      <xdr:col>8</xdr:col>
      <xdr:colOff>1666875</xdr:colOff>
      <xdr:row>6</xdr:row>
      <xdr:rowOff>314325</xdr:rowOff>
    </xdr:to>
    <xdr:pic>
      <xdr:nvPicPr>
        <xdr:cNvPr id="1" name="Graphics 1"/>
        <xdr:cNvPicPr preferRelativeResize="1">
          <a:picLocks noChangeAspect="1"/>
        </xdr:cNvPicPr>
      </xdr:nvPicPr>
      <xdr:blipFill>
        <a:blip r:embed="rId1"/>
        <a:stretch>
          <a:fillRect/>
        </a:stretch>
      </xdr:blipFill>
      <xdr:spPr>
        <a:xfrm>
          <a:off x="12392025" y="1085850"/>
          <a:ext cx="4819650" cy="1838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9525</xdr:rowOff>
    </xdr:from>
    <xdr:to>
      <xdr:col>8</xdr:col>
      <xdr:colOff>1190625</xdr:colOff>
      <xdr:row>6</xdr:row>
      <xdr:rowOff>314325</xdr:rowOff>
    </xdr:to>
    <xdr:pic>
      <xdr:nvPicPr>
        <xdr:cNvPr id="1" name="Graphics 1"/>
        <xdr:cNvPicPr preferRelativeResize="1">
          <a:picLocks noChangeAspect="1"/>
        </xdr:cNvPicPr>
      </xdr:nvPicPr>
      <xdr:blipFill>
        <a:blip r:embed="rId1"/>
        <a:stretch>
          <a:fillRect/>
        </a:stretch>
      </xdr:blipFill>
      <xdr:spPr>
        <a:xfrm>
          <a:off x="11915775" y="1095375"/>
          <a:ext cx="4819650" cy="1828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1247775</xdr:colOff>
      <xdr:row>1</xdr:row>
      <xdr:rowOff>533400</xdr:rowOff>
    </xdr:from>
    <xdr:to>
      <xdr:col>6</xdr:col>
      <xdr:colOff>2181225</xdr:colOff>
      <xdr:row>6</xdr:row>
      <xdr:rowOff>285750</xdr:rowOff>
    </xdr:to>
    <xdr:pic>
      <xdr:nvPicPr>
        <xdr:cNvPr id="1" name="Graphics 1"/>
        <xdr:cNvPicPr preferRelativeResize="1">
          <a:picLocks noChangeAspect="1"/>
        </xdr:cNvPicPr>
      </xdr:nvPicPr>
      <xdr:blipFill>
        <a:blip r:embed="rId1"/>
        <a:stretch>
          <a:fillRect/>
        </a:stretch>
      </xdr:blipFill>
      <xdr:spPr>
        <a:xfrm>
          <a:off x="9020175" y="1076325"/>
          <a:ext cx="4819650" cy="1819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1276350</xdr:colOff>
      <xdr:row>1</xdr:row>
      <xdr:rowOff>533400</xdr:rowOff>
    </xdr:from>
    <xdr:to>
      <xdr:col>6</xdr:col>
      <xdr:colOff>2209800</xdr:colOff>
      <xdr:row>6</xdr:row>
      <xdr:rowOff>285750</xdr:rowOff>
    </xdr:to>
    <xdr:pic>
      <xdr:nvPicPr>
        <xdr:cNvPr id="1" name="Graphics 1"/>
        <xdr:cNvPicPr preferRelativeResize="1">
          <a:picLocks noChangeAspect="1"/>
        </xdr:cNvPicPr>
      </xdr:nvPicPr>
      <xdr:blipFill>
        <a:blip r:embed="rId1"/>
        <a:stretch>
          <a:fillRect/>
        </a:stretch>
      </xdr:blipFill>
      <xdr:spPr>
        <a:xfrm>
          <a:off x="9048750" y="1076325"/>
          <a:ext cx="4819650"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ugobot.com/"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V42"/>
  <sheetViews>
    <sheetView zoomScale="50" zoomScaleNormal="50" zoomScalePageLayoutView="0" workbookViewId="0" topLeftCell="A1">
      <selection activeCell="A1" sqref="A1"/>
    </sheetView>
  </sheetViews>
  <sheetFormatPr defaultColWidth="9.140625" defaultRowHeight="12.75"/>
  <cols>
    <col min="1" max="3" width="10.7109375" style="1" customWidth="1"/>
    <col min="4" max="4" width="15.00390625" style="1" customWidth="1"/>
    <col min="5" max="5" width="10.7109375" style="1" customWidth="1"/>
    <col min="6" max="6" width="20.421875" style="0" customWidth="1"/>
    <col min="7" max="239" width="10.8515625" style="2" customWidth="1"/>
    <col min="240" max="16384" width="11.421875" style="0" customWidth="1"/>
  </cols>
  <sheetData>
    <row r="1" spans="1:6" s="7" customFormat="1" ht="40.5">
      <c r="A1" s="3" t="s">
        <v>60</v>
      </c>
      <c r="B1" s="3" t="s">
        <v>61</v>
      </c>
      <c r="C1" s="4" t="s">
        <v>62</v>
      </c>
      <c r="D1" s="4" t="s">
        <v>63</v>
      </c>
      <c r="E1" s="5"/>
      <c r="F1" s="6" t="s">
        <v>64</v>
      </c>
    </row>
    <row r="2" spans="1:256" s="11" customFormat="1" ht="20.25">
      <c r="A2" s="8" t="s">
        <v>65</v>
      </c>
      <c r="B2" s="8" t="s">
        <v>66</v>
      </c>
      <c r="C2" s="9">
        <v>0</v>
      </c>
      <c r="D2" s="9">
        <v>0</v>
      </c>
      <c r="E2" s="8"/>
      <c r="F2" s="10">
        <f aca="true" t="shared" si="0" ref="F2:F42">IF(MAX($C2,$D2)&lt;4,"",IF(AND($C2=4,$D2=3),$A2,IF(AND($C2=3,$D2=4),$B2,IF(MAX($C2,$D2)&gt;=4,IF($C2=$D2,"TIE BREAKER",IF(ABS($C2-$D2)=1,"NEW MATCH",IF($C2&gt;$D2,$A2,$B2)))))))</f>
      </c>
      <c r="IF2" s="12"/>
      <c r="IG2" s="12"/>
      <c r="IH2" s="12"/>
      <c r="II2" s="12"/>
      <c r="IJ2" s="12"/>
      <c r="IK2" s="12"/>
      <c r="IL2" s="12"/>
      <c r="IM2" s="12"/>
      <c r="IN2" s="12"/>
      <c r="IO2" s="12"/>
      <c r="IP2" s="12"/>
      <c r="IQ2" s="12"/>
      <c r="IR2" s="12"/>
      <c r="IS2" s="12"/>
      <c r="IT2" s="12"/>
      <c r="IU2" s="12"/>
      <c r="IV2" s="12"/>
    </row>
    <row r="3" spans="1:256" s="11" customFormat="1" ht="20.25">
      <c r="A3" s="8" t="s">
        <v>65</v>
      </c>
      <c r="B3" s="8" t="s">
        <v>66</v>
      </c>
      <c r="C3" s="9">
        <v>0</v>
      </c>
      <c r="D3" s="9">
        <v>1</v>
      </c>
      <c r="E3" s="13"/>
      <c r="F3" s="10">
        <f t="shared" si="0"/>
      </c>
      <c r="IF3" s="12"/>
      <c r="IG3" s="12"/>
      <c r="IH3" s="12"/>
      <c r="II3" s="12"/>
      <c r="IJ3" s="12"/>
      <c r="IK3" s="12"/>
      <c r="IL3" s="12"/>
      <c r="IM3" s="12"/>
      <c r="IN3" s="12"/>
      <c r="IO3" s="12"/>
      <c r="IP3" s="12"/>
      <c r="IQ3" s="12"/>
      <c r="IR3" s="12"/>
      <c r="IS3" s="12"/>
      <c r="IT3" s="12"/>
      <c r="IU3" s="12"/>
      <c r="IV3" s="12"/>
    </row>
    <row r="4" spans="1:256" s="11" customFormat="1" ht="20.25">
      <c r="A4" s="8" t="s">
        <v>65</v>
      </c>
      <c r="B4" s="8" t="s">
        <v>66</v>
      </c>
      <c r="C4" s="9">
        <v>0</v>
      </c>
      <c r="D4" s="9">
        <v>2</v>
      </c>
      <c r="E4" s="13"/>
      <c r="F4" s="10">
        <f t="shared" si="0"/>
      </c>
      <c r="IF4" s="12"/>
      <c r="IG4" s="12"/>
      <c r="IH4" s="12"/>
      <c r="II4" s="12"/>
      <c r="IJ4" s="12"/>
      <c r="IK4" s="12"/>
      <c r="IL4" s="12"/>
      <c r="IM4" s="12"/>
      <c r="IN4" s="12"/>
      <c r="IO4" s="12"/>
      <c r="IP4" s="12"/>
      <c r="IQ4" s="12"/>
      <c r="IR4" s="12"/>
      <c r="IS4" s="12"/>
      <c r="IT4" s="12"/>
      <c r="IU4" s="12"/>
      <c r="IV4" s="12"/>
    </row>
    <row r="5" spans="1:256" s="11" customFormat="1" ht="20.25">
      <c r="A5" s="8" t="s">
        <v>65</v>
      </c>
      <c r="B5" s="8" t="s">
        <v>66</v>
      </c>
      <c r="C5" s="9">
        <v>0</v>
      </c>
      <c r="D5" s="9">
        <v>3</v>
      </c>
      <c r="E5" s="13"/>
      <c r="F5" s="10">
        <f t="shared" si="0"/>
      </c>
      <c r="IF5" s="12"/>
      <c r="IG5" s="12"/>
      <c r="IH5" s="12"/>
      <c r="II5" s="12"/>
      <c r="IJ5" s="12"/>
      <c r="IK5" s="12"/>
      <c r="IL5" s="12"/>
      <c r="IM5" s="12"/>
      <c r="IN5" s="12"/>
      <c r="IO5" s="12"/>
      <c r="IP5" s="12"/>
      <c r="IQ5" s="12"/>
      <c r="IR5" s="12"/>
      <c r="IS5" s="12"/>
      <c r="IT5" s="12"/>
      <c r="IU5" s="12"/>
      <c r="IV5" s="12"/>
    </row>
    <row r="6" spans="1:256" s="11" customFormat="1" ht="20.25">
      <c r="A6" s="8" t="s">
        <v>65</v>
      </c>
      <c r="B6" s="8" t="s">
        <v>66</v>
      </c>
      <c r="C6" s="9">
        <v>0</v>
      </c>
      <c r="D6" s="9">
        <v>4</v>
      </c>
      <c r="E6" s="8"/>
      <c r="F6" s="10" t="str">
        <f t="shared" si="0"/>
        <v>NameB</v>
      </c>
      <c r="IF6" s="12"/>
      <c r="IG6" s="12"/>
      <c r="IH6" s="12"/>
      <c r="II6" s="12"/>
      <c r="IJ6" s="12"/>
      <c r="IK6" s="12"/>
      <c r="IL6" s="12"/>
      <c r="IM6" s="12"/>
      <c r="IN6" s="12"/>
      <c r="IO6" s="12"/>
      <c r="IP6" s="12"/>
      <c r="IQ6" s="12"/>
      <c r="IR6" s="12"/>
      <c r="IS6" s="12"/>
      <c r="IT6" s="12"/>
      <c r="IU6" s="12"/>
      <c r="IV6" s="12"/>
    </row>
    <row r="7" spans="1:256" s="11" customFormat="1" ht="20.25">
      <c r="A7" s="8" t="s">
        <v>65</v>
      </c>
      <c r="B7" s="8" t="s">
        <v>66</v>
      </c>
      <c r="C7" s="9">
        <v>0</v>
      </c>
      <c r="D7" s="9">
        <v>5</v>
      </c>
      <c r="E7" s="8"/>
      <c r="F7" s="10" t="str">
        <f t="shared" si="0"/>
        <v>NameB</v>
      </c>
      <c r="IF7" s="12"/>
      <c r="IG7" s="12"/>
      <c r="IH7" s="12"/>
      <c r="II7" s="12"/>
      <c r="IJ7" s="12"/>
      <c r="IK7" s="12"/>
      <c r="IL7" s="12"/>
      <c r="IM7" s="12"/>
      <c r="IN7" s="12"/>
      <c r="IO7" s="12"/>
      <c r="IP7" s="12"/>
      <c r="IQ7" s="12"/>
      <c r="IR7" s="12"/>
      <c r="IS7" s="12"/>
      <c r="IT7" s="12"/>
      <c r="IU7" s="12"/>
      <c r="IV7" s="12"/>
    </row>
    <row r="8" spans="1:256" s="11" customFormat="1" ht="20.25">
      <c r="A8" s="8" t="s">
        <v>65</v>
      </c>
      <c r="B8" s="8" t="s">
        <v>66</v>
      </c>
      <c r="C8" s="9">
        <v>1</v>
      </c>
      <c r="D8" s="9">
        <v>0</v>
      </c>
      <c r="E8" s="8"/>
      <c r="F8" s="10">
        <f t="shared" si="0"/>
      </c>
      <c r="IF8" s="12"/>
      <c r="IG8" s="12"/>
      <c r="IH8" s="12"/>
      <c r="II8" s="12"/>
      <c r="IJ8" s="12"/>
      <c r="IK8" s="12"/>
      <c r="IL8" s="12"/>
      <c r="IM8" s="12"/>
      <c r="IN8" s="12"/>
      <c r="IO8" s="12"/>
      <c r="IP8" s="12"/>
      <c r="IQ8" s="12"/>
      <c r="IR8" s="12"/>
      <c r="IS8" s="12"/>
      <c r="IT8" s="12"/>
      <c r="IU8" s="12"/>
      <c r="IV8" s="12"/>
    </row>
    <row r="9" spans="1:256" s="11" customFormat="1" ht="20.25">
      <c r="A9" s="8" t="s">
        <v>65</v>
      </c>
      <c r="B9" s="8" t="s">
        <v>66</v>
      </c>
      <c r="C9" s="9">
        <v>1</v>
      </c>
      <c r="D9" s="9">
        <v>1</v>
      </c>
      <c r="E9" s="8"/>
      <c r="F9" s="10">
        <f t="shared" si="0"/>
      </c>
      <c r="IF9" s="12"/>
      <c r="IG9" s="12"/>
      <c r="IH9" s="12"/>
      <c r="II9" s="12"/>
      <c r="IJ9" s="12"/>
      <c r="IK9" s="12"/>
      <c r="IL9" s="12"/>
      <c r="IM9" s="12"/>
      <c r="IN9" s="12"/>
      <c r="IO9" s="12"/>
      <c r="IP9" s="12"/>
      <c r="IQ9" s="12"/>
      <c r="IR9" s="12"/>
      <c r="IS9" s="12"/>
      <c r="IT9" s="12"/>
      <c r="IU9" s="12"/>
      <c r="IV9" s="12"/>
    </row>
    <row r="10" spans="1:256" s="11" customFormat="1" ht="20.25">
      <c r="A10" s="8" t="s">
        <v>65</v>
      </c>
      <c r="B10" s="8" t="s">
        <v>66</v>
      </c>
      <c r="C10" s="9">
        <v>1</v>
      </c>
      <c r="D10" s="9">
        <v>2</v>
      </c>
      <c r="E10" s="8"/>
      <c r="F10" s="10">
        <f t="shared" si="0"/>
      </c>
      <c r="IF10" s="12"/>
      <c r="IG10" s="12"/>
      <c r="IH10" s="12"/>
      <c r="II10" s="12"/>
      <c r="IJ10" s="12"/>
      <c r="IK10" s="12"/>
      <c r="IL10" s="12"/>
      <c r="IM10" s="12"/>
      <c r="IN10" s="12"/>
      <c r="IO10" s="12"/>
      <c r="IP10" s="12"/>
      <c r="IQ10" s="12"/>
      <c r="IR10" s="12"/>
      <c r="IS10" s="12"/>
      <c r="IT10" s="12"/>
      <c r="IU10" s="12"/>
      <c r="IV10" s="12"/>
    </row>
    <row r="11" spans="1:256" s="11" customFormat="1" ht="20.25">
      <c r="A11" s="8" t="s">
        <v>65</v>
      </c>
      <c r="B11" s="8" t="s">
        <v>66</v>
      </c>
      <c r="C11" s="9">
        <v>1</v>
      </c>
      <c r="D11" s="9">
        <v>3</v>
      </c>
      <c r="E11" s="8"/>
      <c r="F11" s="10">
        <f t="shared" si="0"/>
      </c>
      <c r="IF11" s="12"/>
      <c r="IG11" s="12"/>
      <c r="IH11" s="12"/>
      <c r="II11" s="12"/>
      <c r="IJ11" s="12"/>
      <c r="IK11" s="12"/>
      <c r="IL11" s="12"/>
      <c r="IM11" s="12"/>
      <c r="IN11" s="12"/>
      <c r="IO11" s="12"/>
      <c r="IP11" s="12"/>
      <c r="IQ11" s="12"/>
      <c r="IR11" s="12"/>
      <c r="IS11" s="12"/>
      <c r="IT11" s="12"/>
      <c r="IU11" s="12"/>
      <c r="IV11" s="12"/>
    </row>
    <row r="12" spans="1:256" s="11" customFormat="1" ht="20.25">
      <c r="A12" s="8" t="s">
        <v>65</v>
      </c>
      <c r="B12" s="8" t="s">
        <v>66</v>
      </c>
      <c r="C12" s="9">
        <v>1</v>
      </c>
      <c r="D12" s="9">
        <v>4</v>
      </c>
      <c r="E12" s="8"/>
      <c r="F12" s="10" t="str">
        <f t="shared" si="0"/>
        <v>NameB</v>
      </c>
      <c r="IF12" s="12"/>
      <c r="IG12" s="12"/>
      <c r="IH12" s="12"/>
      <c r="II12" s="12"/>
      <c r="IJ12" s="12"/>
      <c r="IK12" s="12"/>
      <c r="IL12" s="12"/>
      <c r="IM12" s="12"/>
      <c r="IN12" s="12"/>
      <c r="IO12" s="12"/>
      <c r="IP12" s="12"/>
      <c r="IQ12" s="12"/>
      <c r="IR12" s="12"/>
      <c r="IS12" s="12"/>
      <c r="IT12" s="12"/>
      <c r="IU12" s="12"/>
      <c r="IV12" s="12"/>
    </row>
    <row r="13" spans="1:256" s="11" customFormat="1" ht="20.25">
      <c r="A13" s="8" t="s">
        <v>65</v>
      </c>
      <c r="B13" s="8" t="s">
        <v>66</v>
      </c>
      <c r="C13" s="9">
        <v>1</v>
      </c>
      <c r="D13" s="9">
        <v>5</v>
      </c>
      <c r="E13" s="8"/>
      <c r="F13" s="10" t="str">
        <f t="shared" si="0"/>
        <v>NameB</v>
      </c>
      <c r="IF13" s="12"/>
      <c r="IG13" s="12"/>
      <c r="IH13" s="12"/>
      <c r="II13" s="12"/>
      <c r="IJ13" s="12"/>
      <c r="IK13" s="12"/>
      <c r="IL13" s="12"/>
      <c r="IM13" s="12"/>
      <c r="IN13" s="12"/>
      <c r="IO13" s="12"/>
      <c r="IP13" s="12"/>
      <c r="IQ13" s="12"/>
      <c r="IR13" s="12"/>
      <c r="IS13" s="12"/>
      <c r="IT13" s="12"/>
      <c r="IU13" s="12"/>
      <c r="IV13" s="12"/>
    </row>
    <row r="14" spans="1:256" s="11" customFormat="1" ht="20.25">
      <c r="A14" s="8" t="s">
        <v>65</v>
      </c>
      <c r="B14" s="8" t="s">
        <v>66</v>
      </c>
      <c r="C14" s="9">
        <v>2</v>
      </c>
      <c r="D14" s="9">
        <v>0</v>
      </c>
      <c r="E14" s="8"/>
      <c r="F14" s="10">
        <f t="shared" si="0"/>
      </c>
      <c r="IF14" s="12"/>
      <c r="IG14" s="12"/>
      <c r="IH14" s="12"/>
      <c r="II14" s="12"/>
      <c r="IJ14" s="12"/>
      <c r="IK14" s="12"/>
      <c r="IL14" s="12"/>
      <c r="IM14" s="12"/>
      <c r="IN14" s="12"/>
      <c r="IO14" s="12"/>
      <c r="IP14" s="12"/>
      <c r="IQ14" s="12"/>
      <c r="IR14" s="12"/>
      <c r="IS14" s="12"/>
      <c r="IT14" s="12"/>
      <c r="IU14" s="12"/>
      <c r="IV14" s="12"/>
    </row>
    <row r="15" spans="1:256" s="11" customFormat="1" ht="20.25">
      <c r="A15" s="8" t="s">
        <v>65</v>
      </c>
      <c r="B15" s="8" t="s">
        <v>66</v>
      </c>
      <c r="C15" s="9">
        <v>2</v>
      </c>
      <c r="D15" s="9">
        <v>1</v>
      </c>
      <c r="E15" s="8"/>
      <c r="F15" s="10">
        <f t="shared" si="0"/>
      </c>
      <c r="IF15" s="12"/>
      <c r="IG15" s="12"/>
      <c r="IH15" s="12"/>
      <c r="II15" s="12"/>
      <c r="IJ15" s="12"/>
      <c r="IK15" s="12"/>
      <c r="IL15" s="12"/>
      <c r="IM15" s="12"/>
      <c r="IN15" s="12"/>
      <c r="IO15" s="12"/>
      <c r="IP15" s="12"/>
      <c r="IQ15" s="12"/>
      <c r="IR15" s="12"/>
      <c r="IS15" s="12"/>
      <c r="IT15" s="12"/>
      <c r="IU15" s="12"/>
      <c r="IV15" s="12"/>
    </row>
    <row r="16" spans="1:256" s="11" customFormat="1" ht="20.25">
      <c r="A16" s="8" t="s">
        <v>65</v>
      </c>
      <c r="B16" s="8" t="s">
        <v>66</v>
      </c>
      <c r="C16" s="9">
        <v>2</v>
      </c>
      <c r="D16" s="9">
        <v>2</v>
      </c>
      <c r="E16" s="8"/>
      <c r="F16" s="10">
        <f t="shared" si="0"/>
      </c>
      <c r="IF16" s="12"/>
      <c r="IG16" s="12"/>
      <c r="IH16" s="12"/>
      <c r="II16" s="12"/>
      <c r="IJ16" s="12"/>
      <c r="IK16" s="12"/>
      <c r="IL16" s="12"/>
      <c r="IM16" s="12"/>
      <c r="IN16" s="12"/>
      <c r="IO16" s="12"/>
      <c r="IP16" s="12"/>
      <c r="IQ16" s="12"/>
      <c r="IR16" s="12"/>
      <c r="IS16" s="12"/>
      <c r="IT16" s="12"/>
      <c r="IU16" s="12"/>
      <c r="IV16" s="12"/>
    </row>
    <row r="17" spans="1:256" s="11" customFormat="1" ht="20.25">
      <c r="A17" s="8" t="s">
        <v>65</v>
      </c>
      <c r="B17" s="8" t="s">
        <v>66</v>
      </c>
      <c r="C17" s="9">
        <v>2</v>
      </c>
      <c r="D17" s="9">
        <v>3</v>
      </c>
      <c r="E17" s="8"/>
      <c r="F17" s="10">
        <f t="shared" si="0"/>
      </c>
      <c r="IF17" s="12"/>
      <c r="IG17" s="12"/>
      <c r="IH17" s="12"/>
      <c r="II17" s="12"/>
      <c r="IJ17" s="12"/>
      <c r="IK17" s="12"/>
      <c r="IL17" s="12"/>
      <c r="IM17" s="12"/>
      <c r="IN17" s="12"/>
      <c r="IO17" s="12"/>
      <c r="IP17" s="12"/>
      <c r="IQ17" s="12"/>
      <c r="IR17" s="12"/>
      <c r="IS17" s="12"/>
      <c r="IT17" s="12"/>
      <c r="IU17" s="12"/>
      <c r="IV17" s="12"/>
    </row>
    <row r="18" spans="1:256" s="11" customFormat="1" ht="20.25">
      <c r="A18" s="8" t="s">
        <v>65</v>
      </c>
      <c r="B18" s="8" t="s">
        <v>66</v>
      </c>
      <c r="C18" s="9">
        <v>2</v>
      </c>
      <c r="D18" s="9">
        <v>4</v>
      </c>
      <c r="E18" s="8"/>
      <c r="F18" s="10" t="str">
        <f t="shared" si="0"/>
        <v>NameB</v>
      </c>
      <c r="IF18" s="12"/>
      <c r="IG18" s="12"/>
      <c r="IH18" s="12"/>
      <c r="II18" s="12"/>
      <c r="IJ18" s="12"/>
      <c r="IK18" s="12"/>
      <c r="IL18" s="12"/>
      <c r="IM18" s="12"/>
      <c r="IN18" s="12"/>
      <c r="IO18" s="12"/>
      <c r="IP18" s="12"/>
      <c r="IQ18" s="12"/>
      <c r="IR18" s="12"/>
      <c r="IS18" s="12"/>
      <c r="IT18" s="12"/>
      <c r="IU18" s="12"/>
      <c r="IV18" s="12"/>
    </row>
    <row r="19" spans="1:256" s="11" customFormat="1" ht="20.25">
      <c r="A19" s="8" t="s">
        <v>65</v>
      </c>
      <c r="B19" s="8" t="s">
        <v>66</v>
      </c>
      <c r="C19" s="9">
        <v>2</v>
      </c>
      <c r="D19" s="9">
        <v>5</v>
      </c>
      <c r="E19" s="8"/>
      <c r="F19" s="10" t="str">
        <f t="shared" si="0"/>
        <v>NameB</v>
      </c>
      <c r="IF19" s="12"/>
      <c r="IG19" s="12"/>
      <c r="IH19" s="12"/>
      <c r="II19" s="12"/>
      <c r="IJ19" s="12"/>
      <c r="IK19" s="12"/>
      <c r="IL19" s="12"/>
      <c r="IM19" s="12"/>
      <c r="IN19" s="12"/>
      <c r="IO19" s="12"/>
      <c r="IP19" s="12"/>
      <c r="IQ19" s="12"/>
      <c r="IR19" s="12"/>
      <c r="IS19" s="12"/>
      <c r="IT19" s="12"/>
      <c r="IU19" s="12"/>
      <c r="IV19" s="12"/>
    </row>
    <row r="20" spans="1:256" s="11" customFormat="1" ht="20.25">
      <c r="A20" s="8" t="s">
        <v>65</v>
      </c>
      <c r="B20" s="8" t="s">
        <v>66</v>
      </c>
      <c r="C20" s="9">
        <v>3</v>
      </c>
      <c r="D20" s="9">
        <v>0</v>
      </c>
      <c r="E20" s="8"/>
      <c r="F20" s="10">
        <f t="shared" si="0"/>
      </c>
      <c r="IF20" s="12"/>
      <c r="IG20" s="12"/>
      <c r="IH20" s="12"/>
      <c r="II20" s="12"/>
      <c r="IJ20" s="12"/>
      <c r="IK20" s="12"/>
      <c r="IL20" s="12"/>
      <c r="IM20" s="12"/>
      <c r="IN20" s="12"/>
      <c r="IO20" s="12"/>
      <c r="IP20" s="12"/>
      <c r="IQ20" s="12"/>
      <c r="IR20" s="12"/>
      <c r="IS20" s="12"/>
      <c r="IT20" s="12"/>
      <c r="IU20" s="12"/>
      <c r="IV20" s="12"/>
    </row>
    <row r="21" spans="1:256" s="11" customFormat="1" ht="20.25">
      <c r="A21" s="8" t="s">
        <v>65</v>
      </c>
      <c r="B21" s="8" t="s">
        <v>66</v>
      </c>
      <c r="C21" s="9">
        <v>3</v>
      </c>
      <c r="D21" s="9">
        <v>1</v>
      </c>
      <c r="E21" s="8"/>
      <c r="F21" s="10">
        <f t="shared" si="0"/>
      </c>
      <c r="IF21" s="12"/>
      <c r="IG21" s="12"/>
      <c r="IH21" s="12"/>
      <c r="II21" s="12"/>
      <c r="IJ21" s="12"/>
      <c r="IK21" s="12"/>
      <c r="IL21" s="12"/>
      <c r="IM21" s="12"/>
      <c r="IN21" s="12"/>
      <c r="IO21" s="12"/>
      <c r="IP21" s="12"/>
      <c r="IQ21" s="12"/>
      <c r="IR21" s="12"/>
      <c r="IS21" s="12"/>
      <c r="IT21" s="12"/>
      <c r="IU21" s="12"/>
      <c r="IV21" s="12"/>
    </row>
    <row r="22" spans="1:256" s="11" customFormat="1" ht="20.25">
      <c r="A22" s="8" t="s">
        <v>65</v>
      </c>
      <c r="B22" s="8" t="s">
        <v>66</v>
      </c>
      <c r="C22" s="9">
        <v>3</v>
      </c>
      <c r="D22" s="9">
        <v>2</v>
      </c>
      <c r="E22" s="8"/>
      <c r="F22" s="10">
        <f t="shared" si="0"/>
      </c>
      <c r="IF22" s="12"/>
      <c r="IG22" s="12"/>
      <c r="IH22" s="12"/>
      <c r="II22" s="12"/>
      <c r="IJ22" s="12"/>
      <c r="IK22" s="12"/>
      <c r="IL22" s="12"/>
      <c r="IM22" s="12"/>
      <c r="IN22" s="12"/>
      <c r="IO22" s="12"/>
      <c r="IP22" s="12"/>
      <c r="IQ22" s="12"/>
      <c r="IR22" s="12"/>
      <c r="IS22" s="12"/>
      <c r="IT22" s="12"/>
      <c r="IU22" s="12"/>
      <c r="IV22" s="12"/>
    </row>
    <row r="23" spans="1:256" s="11" customFormat="1" ht="20.25">
      <c r="A23" s="8" t="s">
        <v>65</v>
      </c>
      <c r="B23" s="8" t="s">
        <v>66</v>
      </c>
      <c r="C23" s="9">
        <v>3</v>
      </c>
      <c r="D23" s="9">
        <v>3</v>
      </c>
      <c r="E23" s="8"/>
      <c r="F23" s="10">
        <f t="shared" si="0"/>
      </c>
      <c r="IF23" s="12"/>
      <c r="IG23" s="12"/>
      <c r="IH23" s="12"/>
      <c r="II23" s="12"/>
      <c r="IJ23" s="12"/>
      <c r="IK23" s="12"/>
      <c r="IL23" s="12"/>
      <c r="IM23" s="12"/>
      <c r="IN23" s="12"/>
      <c r="IO23" s="12"/>
      <c r="IP23" s="12"/>
      <c r="IQ23" s="12"/>
      <c r="IR23" s="12"/>
      <c r="IS23" s="12"/>
      <c r="IT23" s="12"/>
      <c r="IU23" s="12"/>
      <c r="IV23" s="12"/>
    </row>
    <row r="24" spans="1:256" s="11" customFormat="1" ht="20.25">
      <c r="A24" s="8" t="s">
        <v>65</v>
      </c>
      <c r="B24" s="8" t="s">
        <v>66</v>
      </c>
      <c r="C24" s="9">
        <v>3</v>
      </c>
      <c r="D24" s="9">
        <v>4</v>
      </c>
      <c r="E24" s="8"/>
      <c r="F24" s="10" t="str">
        <f t="shared" si="0"/>
        <v>NameB</v>
      </c>
      <c r="IF24" s="12"/>
      <c r="IG24" s="12"/>
      <c r="IH24" s="12"/>
      <c r="II24" s="12"/>
      <c r="IJ24" s="12"/>
      <c r="IK24" s="12"/>
      <c r="IL24" s="12"/>
      <c r="IM24" s="12"/>
      <c r="IN24" s="12"/>
      <c r="IO24" s="12"/>
      <c r="IP24" s="12"/>
      <c r="IQ24" s="12"/>
      <c r="IR24" s="12"/>
      <c r="IS24" s="12"/>
      <c r="IT24" s="12"/>
      <c r="IU24" s="12"/>
      <c r="IV24" s="12"/>
    </row>
    <row r="25" spans="1:256" s="11" customFormat="1" ht="20.25">
      <c r="A25" s="8" t="s">
        <v>65</v>
      </c>
      <c r="B25" s="8" t="s">
        <v>66</v>
      </c>
      <c r="C25" s="9">
        <v>3</v>
      </c>
      <c r="D25" s="9">
        <v>5</v>
      </c>
      <c r="E25" s="8"/>
      <c r="F25" s="10" t="str">
        <f t="shared" si="0"/>
        <v>NameB</v>
      </c>
      <c r="IF25" s="12"/>
      <c r="IG25" s="12"/>
      <c r="IH25" s="12"/>
      <c r="II25" s="12"/>
      <c r="IJ25" s="12"/>
      <c r="IK25" s="12"/>
      <c r="IL25" s="12"/>
      <c r="IM25" s="12"/>
      <c r="IN25" s="12"/>
      <c r="IO25" s="12"/>
      <c r="IP25" s="12"/>
      <c r="IQ25" s="12"/>
      <c r="IR25" s="12"/>
      <c r="IS25" s="12"/>
      <c r="IT25" s="12"/>
      <c r="IU25" s="12"/>
      <c r="IV25" s="12"/>
    </row>
    <row r="26" spans="1:256" s="11" customFormat="1" ht="20.25">
      <c r="A26" s="8" t="s">
        <v>65</v>
      </c>
      <c r="B26" s="8" t="s">
        <v>66</v>
      </c>
      <c r="C26" s="9">
        <v>4</v>
      </c>
      <c r="D26" s="9">
        <v>0</v>
      </c>
      <c r="E26" s="8"/>
      <c r="F26" s="10" t="str">
        <f t="shared" si="0"/>
        <v>NameA</v>
      </c>
      <c r="IF26" s="12"/>
      <c r="IG26" s="12"/>
      <c r="IH26" s="12"/>
      <c r="II26" s="12"/>
      <c r="IJ26" s="12"/>
      <c r="IK26" s="12"/>
      <c r="IL26" s="12"/>
      <c r="IM26" s="12"/>
      <c r="IN26" s="12"/>
      <c r="IO26" s="12"/>
      <c r="IP26" s="12"/>
      <c r="IQ26" s="12"/>
      <c r="IR26" s="12"/>
      <c r="IS26" s="12"/>
      <c r="IT26" s="12"/>
      <c r="IU26" s="12"/>
      <c r="IV26" s="12"/>
    </row>
    <row r="27" spans="1:256" s="11" customFormat="1" ht="20.25">
      <c r="A27" s="8" t="s">
        <v>65</v>
      </c>
      <c r="B27" s="8" t="s">
        <v>66</v>
      </c>
      <c r="C27" s="9">
        <v>4</v>
      </c>
      <c r="D27" s="9">
        <v>1</v>
      </c>
      <c r="E27" s="8"/>
      <c r="F27" s="10" t="str">
        <f t="shared" si="0"/>
        <v>NameA</v>
      </c>
      <c r="IF27" s="12"/>
      <c r="IG27" s="12"/>
      <c r="IH27" s="12"/>
      <c r="II27" s="12"/>
      <c r="IJ27" s="12"/>
      <c r="IK27" s="12"/>
      <c r="IL27" s="12"/>
      <c r="IM27" s="12"/>
      <c r="IN27" s="12"/>
      <c r="IO27" s="12"/>
      <c r="IP27" s="12"/>
      <c r="IQ27" s="12"/>
      <c r="IR27" s="12"/>
      <c r="IS27" s="12"/>
      <c r="IT27" s="12"/>
      <c r="IU27" s="12"/>
      <c r="IV27" s="12"/>
    </row>
    <row r="28" spans="1:256" s="11" customFormat="1" ht="20.25">
      <c r="A28" s="8" t="s">
        <v>65</v>
      </c>
      <c r="B28" s="8" t="s">
        <v>66</v>
      </c>
      <c r="C28" s="9">
        <v>4</v>
      </c>
      <c r="D28" s="9">
        <v>2</v>
      </c>
      <c r="E28" s="8"/>
      <c r="F28" s="10" t="str">
        <f t="shared" si="0"/>
        <v>NameA</v>
      </c>
      <c r="IF28" s="12"/>
      <c r="IG28" s="12"/>
      <c r="IH28" s="12"/>
      <c r="II28" s="12"/>
      <c r="IJ28" s="12"/>
      <c r="IK28" s="12"/>
      <c r="IL28" s="12"/>
      <c r="IM28" s="12"/>
      <c r="IN28" s="12"/>
      <c r="IO28" s="12"/>
      <c r="IP28" s="12"/>
      <c r="IQ28" s="12"/>
      <c r="IR28" s="12"/>
      <c r="IS28" s="12"/>
      <c r="IT28" s="12"/>
      <c r="IU28" s="12"/>
      <c r="IV28" s="12"/>
    </row>
    <row r="29" spans="1:256" s="11" customFormat="1" ht="20.25">
      <c r="A29" s="8" t="s">
        <v>65</v>
      </c>
      <c r="B29" s="8" t="s">
        <v>66</v>
      </c>
      <c r="C29" s="9">
        <v>4</v>
      </c>
      <c r="D29" s="9">
        <v>3</v>
      </c>
      <c r="E29" s="8"/>
      <c r="F29" s="10" t="str">
        <f t="shared" si="0"/>
        <v>NameA</v>
      </c>
      <c r="IF29" s="12"/>
      <c r="IG29" s="12"/>
      <c r="IH29" s="12"/>
      <c r="II29" s="12"/>
      <c r="IJ29" s="12"/>
      <c r="IK29" s="12"/>
      <c r="IL29" s="12"/>
      <c r="IM29" s="12"/>
      <c r="IN29" s="12"/>
      <c r="IO29" s="12"/>
      <c r="IP29" s="12"/>
      <c r="IQ29" s="12"/>
      <c r="IR29" s="12"/>
      <c r="IS29" s="12"/>
      <c r="IT29" s="12"/>
      <c r="IU29" s="12"/>
      <c r="IV29" s="12"/>
    </row>
    <row r="30" spans="1:256" s="11" customFormat="1" ht="20.25">
      <c r="A30" s="8" t="s">
        <v>65</v>
      </c>
      <c r="B30" s="8" t="s">
        <v>66</v>
      </c>
      <c r="C30" s="9">
        <v>4</v>
      </c>
      <c r="D30" s="9">
        <v>4</v>
      </c>
      <c r="E30" s="8"/>
      <c r="F30" s="10" t="str">
        <f t="shared" si="0"/>
        <v>TIE BREAKER</v>
      </c>
      <c r="IF30" s="12"/>
      <c r="IG30" s="12"/>
      <c r="IH30" s="12"/>
      <c r="II30" s="12"/>
      <c r="IJ30" s="12"/>
      <c r="IK30" s="12"/>
      <c r="IL30" s="12"/>
      <c r="IM30" s="12"/>
      <c r="IN30" s="12"/>
      <c r="IO30" s="12"/>
      <c r="IP30" s="12"/>
      <c r="IQ30" s="12"/>
      <c r="IR30" s="12"/>
      <c r="IS30" s="12"/>
      <c r="IT30" s="12"/>
      <c r="IU30" s="12"/>
      <c r="IV30" s="12"/>
    </row>
    <row r="31" spans="1:256" s="11" customFormat="1" ht="20.25">
      <c r="A31" s="8" t="s">
        <v>65</v>
      </c>
      <c r="B31" s="8" t="s">
        <v>66</v>
      </c>
      <c r="C31" s="9">
        <v>4</v>
      </c>
      <c r="D31" s="9">
        <v>5</v>
      </c>
      <c r="E31" s="8"/>
      <c r="F31" s="10" t="str">
        <f t="shared" si="0"/>
        <v>NEW MATCH</v>
      </c>
      <c r="IF31" s="12"/>
      <c r="IG31" s="12"/>
      <c r="IH31" s="12"/>
      <c r="II31" s="12"/>
      <c r="IJ31" s="12"/>
      <c r="IK31" s="12"/>
      <c r="IL31" s="12"/>
      <c r="IM31" s="12"/>
      <c r="IN31" s="12"/>
      <c r="IO31" s="12"/>
      <c r="IP31" s="12"/>
      <c r="IQ31" s="12"/>
      <c r="IR31" s="12"/>
      <c r="IS31" s="12"/>
      <c r="IT31" s="12"/>
      <c r="IU31" s="12"/>
      <c r="IV31" s="12"/>
    </row>
    <row r="32" spans="1:256" s="11" customFormat="1" ht="20.25">
      <c r="A32" s="8" t="s">
        <v>65</v>
      </c>
      <c r="B32" s="8" t="s">
        <v>66</v>
      </c>
      <c r="C32" s="9">
        <v>4</v>
      </c>
      <c r="D32" s="9">
        <v>6</v>
      </c>
      <c r="E32" s="8"/>
      <c r="F32" s="10" t="str">
        <f t="shared" si="0"/>
        <v>NameB</v>
      </c>
      <c r="IF32" s="12"/>
      <c r="IG32" s="12"/>
      <c r="IH32" s="12"/>
      <c r="II32" s="12"/>
      <c r="IJ32" s="12"/>
      <c r="IK32" s="12"/>
      <c r="IL32" s="12"/>
      <c r="IM32" s="12"/>
      <c r="IN32" s="12"/>
      <c r="IO32" s="12"/>
      <c r="IP32" s="12"/>
      <c r="IQ32" s="12"/>
      <c r="IR32" s="12"/>
      <c r="IS32" s="12"/>
      <c r="IT32" s="12"/>
      <c r="IU32" s="12"/>
      <c r="IV32" s="12"/>
    </row>
    <row r="33" spans="1:6" ht="20.25">
      <c r="A33" s="8" t="s">
        <v>65</v>
      </c>
      <c r="B33" s="8" t="s">
        <v>66</v>
      </c>
      <c r="C33" s="9">
        <v>5</v>
      </c>
      <c r="D33" s="9">
        <v>0</v>
      </c>
      <c r="E33" s="14"/>
      <c r="F33" s="10" t="str">
        <f t="shared" si="0"/>
        <v>NameA</v>
      </c>
    </row>
    <row r="34" spans="1:6" ht="20.25">
      <c r="A34" s="8" t="s">
        <v>65</v>
      </c>
      <c r="B34" s="8" t="s">
        <v>66</v>
      </c>
      <c r="C34" s="9">
        <v>5</v>
      </c>
      <c r="D34" s="9">
        <v>1</v>
      </c>
      <c r="E34" s="14"/>
      <c r="F34" s="10" t="str">
        <f t="shared" si="0"/>
        <v>NameA</v>
      </c>
    </row>
    <row r="35" spans="1:6" ht="20.25">
      <c r="A35" s="8" t="s">
        <v>65</v>
      </c>
      <c r="B35" s="8" t="s">
        <v>66</v>
      </c>
      <c r="C35" s="9">
        <v>5</v>
      </c>
      <c r="D35" s="9">
        <v>2</v>
      </c>
      <c r="E35" s="14"/>
      <c r="F35" s="10" t="str">
        <f t="shared" si="0"/>
        <v>NameA</v>
      </c>
    </row>
    <row r="36" spans="1:6" ht="20.25">
      <c r="A36" s="8" t="s">
        <v>65</v>
      </c>
      <c r="B36" s="8" t="s">
        <v>66</v>
      </c>
      <c r="C36" s="9">
        <v>5</v>
      </c>
      <c r="D36" s="9">
        <v>3</v>
      </c>
      <c r="E36" s="14"/>
      <c r="F36" s="10" t="str">
        <f t="shared" si="0"/>
        <v>NameA</v>
      </c>
    </row>
    <row r="37" spans="1:6" ht="20.25">
      <c r="A37" s="8" t="s">
        <v>65</v>
      </c>
      <c r="B37" s="8" t="s">
        <v>66</v>
      </c>
      <c r="C37" s="9">
        <v>5</v>
      </c>
      <c r="D37" s="9">
        <v>4</v>
      </c>
      <c r="E37" s="14"/>
      <c r="F37" s="10" t="str">
        <f t="shared" si="0"/>
        <v>NEW MATCH</v>
      </c>
    </row>
    <row r="38" spans="1:6" ht="20.25">
      <c r="A38" s="8" t="s">
        <v>65</v>
      </c>
      <c r="B38" s="8" t="s">
        <v>66</v>
      </c>
      <c r="C38" s="9">
        <v>5</v>
      </c>
      <c r="D38" s="9">
        <v>5</v>
      </c>
      <c r="E38" s="14"/>
      <c r="F38" s="10" t="str">
        <f t="shared" si="0"/>
        <v>TIE BREAKER</v>
      </c>
    </row>
    <row r="39" spans="1:6" ht="20.25">
      <c r="A39" s="8" t="s">
        <v>65</v>
      </c>
      <c r="B39" s="8" t="s">
        <v>66</v>
      </c>
      <c r="C39" s="9">
        <v>6</v>
      </c>
      <c r="D39" s="9">
        <v>5</v>
      </c>
      <c r="E39" s="14"/>
      <c r="F39" s="10" t="str">
        <f t="shared" si="0"/>
        <v>NEW MATCH</v>
      </c>
    </row>
    <row r="40" spans="1:6" ht="20.25">
      <c r="A40" s="8" t="s">
        <v>65</v>
      </c>
      <c r="B40" s="8" t="s">
        <v>66</v>
      </c>
      <c r="C40" s="9">
        <v>7</v>
      </c>
      <c r="D40" s="9">
        <v>6</v>
      </c>
      <c r="E40" s="14"/>
      <c r="F40" s="10" t="str">
        <f t="shared" si="0"/>
        <v>NEW MATCH</v>
      </c>
    </row>
    <row r="41" spans="1:6" ht="20.25">
      <c r="A41" s="8" t="s">
        <v>65</v>
      </c>
      <c r="B41" s="8" t="s">
        <v>66</v>
      </c>
      <c r="C41" s="9">
        <v>8</v>
      </c>
      <c r="D41" s="9">
        <v>6</v>
      </c>
      <c r="E41" s="14"/>
      <c r="F41" s="10" t="str">
        <f t="shared" si="0"/>
        <v>NameA</v>
      </c>
    </row>
    <row r="42" spans="1:6" ht="20.25">
      <c r="A42" s="8" t="s">
        <v>65</v>
      </c>
      <c r="B42" s="8" t="s">
        <v>66</v>
      </c>
      <c r="C42" s="9">
        <v>9</v>
      </c>
      <c r="D42" s="9">
        <v>8</v>
      </c>
      <c r="E42" s="14"/>
      <c r="F42" s="10" t="str">
        <f t="shared" si="0"/>
        <v>NEW MATCH</v>
      </c>
    </row>
  </sheetData>
  <sheetProtection sheet="1"/>
  <printOptions/>
  <pageMargins left="0.7479166666666667" right="0.7479166666666667" top="0.9840277777777777" bottom="0.9840277777777777"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sheetPr>
    <pageSetUpPr fitToPage="1"/>
  </sheetPr>
  <dimension ref="A1:N47"/>
  <sheetViews>
    <sheetView zoomScale="50" zoomScaleNormal="50" zoomScalePageLayoutView="0" workbookViewId="0" topLeftCell="A1">
      <selection activeCell="G1" sqref="G1"/>
    </sheetView>
  </sheetViews>
  <sheetFormatPr defaultColWidth="11.7109375" defaultRowHeight="12.75"/>
  <cols>
    <col min="1" max="1" width="51.8515625" style="31" customWidth="1"/>
    <col min="2" max="2" width="6.421875" style="31" customWidth="1"/>
    <col min="3" max="3" width="51.8515625" style="31" customWidth="1"/>
    <col min="4" max="4" width="6.421875" style="31" customWidth="1"/>
    <col min="5" max="5" width="51.8515625" style="31" customWidth="1"/>
    <col min="6" max="6" width="6.421875" style="31" customWidth="1"/>
    <col min="7" max="7" width="51.8515625" style="31" customWidth="1"/>
    <col min="8" max="8" width="6.421875" style="31" customWidth="1"/>
    <col min="9" max="9" width="51.8515625" style="31" customWidth="1"/>
    <col min="10" max="10" width="6.421875" style="31" customWidth="1"/>
    <col min="11" max="11" width="51.8515625" style="31" customWidth="1"/>
    <col min="12" max="12" width="6.421875" style="31" customWidth="1"/>
    <col min="13" max="13" width="77.8515625" style="31" customWidth="1"/>
    <col min="14" max="16384" width="11.7109375" style="31" customWidth="1"/>
  </cols>
  <sheetData>
    <row r="1" spans="1:8" ht="42.75" customHeight="1">
      <c r="A1" s="46"/>
      <c r="B1" s="47"/>
      <c r="E1" s="34" t="s">
        <v>24</v>
      </c>
      <c r="F1" s="35"/>
      <c r="G1" s="36">
        <f>IF(Teams!$D$3="","",Teams!$D$3)</f>
      </c>
      <c r="H1" s="33"/>
    </row>
    <row r="2" ht="42.75" customHeight="1">
      <c r="N2" s="37"/>
    </row>
    <row r="3" spans="1:14" ht="30">
      <c r="A3" s="39" t="str">
        <f>Teams!$B$6</f>
        <v>Team </v>
      </c>
      <c r="B3" s="40"/>
      <c r="N3" s="37"/>
    </row>
    <row r="4" spans="2:14" ht="30">
      <c r="B4" s="41"/>
      <c r="N4" s="37"/>
    </row>
    <row r="5" spans="1:14" ht="30">
      <c r="A5" s="38">
        <v>1</v>
      </c>
      <c r="B5" s="41"/>
      <c r="C5" s="39">
        <f>IF(MAX(B3,B7)&lt;4,"",IF(AND(B3=4,B7=3),A3,IF(AND(B3=3,B7=4),A7,IF(MAX(B3,B7)&gt;=4,IF(B3=B7,"TIE BREAKER",IF(ABS(B3-B7)=1,"NEW MATCH",IF(B3&gt;B7,A3,A7)))))))</f>
      </c>
      <c r="D5" s="40"/>
      <c r="N5" s="37"/>
    </row>
    <row r="6" spans="2:14" ht="30">
      <c r="B6" s="41"/>
      <c r="D6" s="41"/>
      <c r="N6" s="37"/>
    </row>
    <row r="7" spans="1:14" ht="30">
      <c r="A7" s="39" t="str">
        <f>Teams!$B$7</f>
        <v>Team </v>
      </c>
      <c r="B7" s="43"/>
      <c r="D7" s="41"/>
      <c r="N7" s="37"/>
    </row>
    <row r="8" spans="4:14" ht="30">
      <c r="D8" s="41"/>
      <c r="N8" s="37"/>
    </row>
    <row r="9" spans="3:14" ht="30">
      <c r="C9" s="38">
        <v>5</v>
      </c>
      <c r="D9" s="41"/>
      <c r="E9" s="39">
        <f>IF(MAX(D5,D13)&lt;4,"",IF(AND(D5=4,D13=3),C5,IF(AND(D5=3,D13=4),C13,IF(MAX(D5,D13)&gt;=4,IF(D5=D13,"TIE BREAKER",IF(ABS(D5-D13)=1,"NEW MATCH",IF(D5&gt;D13,C5,C13)))))))</f>
      </c>
      <c r="F9" s="40"/>
      <c r="N9" s="37"/>
    </row>
    <row r="10" spans="3:14" ht="30">
      <c r="C10" s="38"/>
      <c r="D10" s="42"/>
      <c r="F10" s="41"/>
      <c r="N10" s="37"/>
    </row>
    <row r="11" spans="1:14" ht="30">
      <c r="A11" s="39" t="str">
        <f>Teams!$B$8</f>
        <v>Team </v>
      </c>
      <c r="B11" s="40"/>
      <c r="D11" s="41"/>
      <c r="F11" s="41"/>
      <c r="N11" s="37"/>
    </row>
    <row r="12" spans="2:14" ht="30">
      <c r="B12" s="41"/>
      <c r="D12" s="41"/>
      <c r="F12" s="41"/>
      <c r="N12" s="37"/>
    </row>
    <row r="13" spans="1:14" ht="30">
      <c r="A13" s="38">
        <v>2</v>
      </c>
      <c r="B13" s="41"/>
      <c r="C13" s="39">
        <f>IF(MAX(B11,B15)&lt;4,"",IF(AND(B11=4,B15=3),A11,IF(AND(B11=3,B15=4),A15,IF(MAX(B11,B15)&gt;=4,IF(B11=B15,"TIE BREAKER",IF(ABS(B11-B15)=1,"NEW MATCH",IF(B11&gt;B15,A11,A15)))))))</f>
      </c>
      <c r="D13" s="43"/>
      <c r="F13" s="41"/>
      <c r="N13" s="37"/>
    </row>
    <row r="14" spans="2:14" ht="30">
      <c r="B14" s="41"/>
      <c r="F14" s="41"/>
      <c r="N14" s="37"/>
    </row>
    <row r="15" spans="1:14" ht="30">
      <c r="A15" s="39" t="str">
        <f>Teams!$B$9</f>
        <v>Team </v>
      </c>
      <c r="B15" s="43"/>
      <c r="F15" s="41"/>
      <c r="N15" s="37"/>
    </row>
    <row r="16" spans="5:14" ht="30">
      <c r="E16" s="38">
        <v>9</v>
      </c>
      <c r="F16" s="41"/>
      <c r="G16" s="39"/>
      <c r="H16" s="39"/>
      <c r="I16" s="39">
        <f>IF(MAX(F9,F23)&lt;4,"",IF(AND(F9=4,F23=3),E9,IF(AND(F9=3,F23=4),E23,IF(MAX(F9,F23)&gt;=4,IF(F9=F23,"TIE BREAKER",IF(ABS(F9-F23)=1,"NEW MATCH",IF(F9&gt;F23,E9,E23)))))))</f>
      </c>
      <c r="J16" s="40"/>
      <c r="N16" s="37"/>
    </row>
    <row r="17" spans="6:14" ht="30">
      <c r="F17" s="41"/>
      <c r="G17" s="32"/>
      <c r="H17" s="32"/>
      <c r="I17" s="32"/>
      <c r="J17" s="41"/>
      <c r="N17" s="37"/>
    </row>
    <row r="18" spans="5:14" ht="27.75" customHeight="1">
      <c r="E18" s="32"/>
      <c r="F18" s="41"/>
      <c r="I18" s="81" t="s">
        <v>5</v>
      </c>
      <c r="J18" s="81"/>
      <c r="N18" s="37"/>
    </row>
    <row r="19" spans="1:14" ht="27.75" customHeight="1">
      <c r="A19" s="39" t="str">
        <f>Teams!$B$10</f>
        <v>Team </v>
      </c>
      <c r="B19" s="40"/>
      <c r="F19" s="41"/>
      <c r="I19" s="81"/>
      <c r="J19" s="81"/>
      <c r="M19" s="49"/>
      <c r="N19" s="37"/>
    </row>
    <row r="20" spans="2:14" ht="27.75" customHeight="1">
      <c r="B20" s="41"/>
      <c r="F20" s="41"/>
      <c r="I20" s="81"/>
      <c r="J20" s="81"/>
      <c r="N20" s="37"/>
    </row>
    <row r="21" spans="1:14" ht="27.75" customHeight="1">
      <c r="A21" s="38">
        <v>3</v>
      </c>
      <c r="B21" s="41"/>
      <c r="C21" s="39">
        <f>IF(MAX(B19,B23)&lt;4,"",IF(AND(B19=4,B23=3),A19,IF(AND(B19=3,B23=4),A23,IF(MAX(B19,B23)&gt;=4,IF(B19=B23,"TIE BREAKER",IF(ABS(B19-B23)=1,"NEW MATCH",IF(B19&gt;B23,A19,A23)))))))</f>
      </c>
      <c r="D21" s="40"/>
      <c r="F21" s="41"/>
      <c r="I21" s="81"/>
      <c r="J21" s="81"/>
      <c r="M21" s="50"/>
      <c r="N21" s="37"/>
    </row>
    <row r="22" spans="2:14" ht="30">
      <c r="B22" s="41"/>
      <c r="D22" s="41"/>
      <c r="F22" s="41"/>
      <c r="J22" s="41"/>
      <c r="N22" s="37"/>
    </row>
    <row r="23" spans="1:14" ht="30">
      <c r="A23" s="39" t="str">
        <f>Teams!$B$11</f>
        <v>Team </v>
      </c>
      <c r="B23" s="43"/>
      <c r="C23" s="38">
        <v>6</v>
      </c>
      <c r="D23" s="41"/>
      <c r="E23" s="39">
        <f>IF(MAX(D21,D25)&lt;4,"",IF(AND(D21=4,D25=3),C21,IF(AND(D21=3,D25=4),C25,IF(MAX(D21,D25)&gt;=4,IF(D21=D25,"TIE BREAKER",IF(ABS(D21-D25)=1,"NEW MATCH",IF(D21&gt;D25,C21,C25)))))))</f>
      </c>
      <c r="F23" s="43"/>
      <c r="J23" s="41"/>
      <c r="N23" s="37"/>
    </row>
    <row r="24" spans="3:14" ht="30">
      <c r="C24" s="32"/>
      <c r="D24" s="41"/>
      <c r="E24" s="32"/>
      <c r="F24" s="32"/>
      <c r="I24" s="38">
        <v>12</v>
      </c>
      <c r="J24" s="41"/>
      <c r="K24" s="39">
        <f>IF(MAX(J16,J32)&lt;4,"",IF(AND(J16=4,J32=3),I16,IF(AND(J16=3,J32=4),I32,IF(MAX(J16,J32)&gt;=4,IF(J16=J32,"TIE BREAKER",IF(ABS(J16-J32)=1,"NEW MATCH",IF(J16&gt;J32,I16,I32)))))))</f>
      </c>
      <c r="L24" s="40"/>
      <c r="N24" s="37"/>
    </row>
    <row r="25" spans="3:14" ht="30">
      <c r="C25" s="39" t="str">
        <f>Teams!$B$12</f>
        <v>Team </v>
      </c>
      <c r="D25" s="43"/>
      <c r="E25" s="32"/>
      <c r="F25" s="32"/>
      <c r="H25" s="32"/>
      <c r="J25" s="41"/>
      <c r="K25" s="82">
        <f>IF(K24="","",IF(K24="TIE BREAKER",K24,IF(K24="NEW MATCH",K24,IF(K24=I16,"WINNER!","REMATCH REQUIRED"))))</f>
      </c>
      <c r="L25" s="82"/>
      <c r="N25" s="37"/>
    </row>
    <row r="26" spans="1:14" ht="30">
      <c r="A26" s="32"/>
      <c r="B26" s="32"/>
      <c r="C26" s="38"/>
      <c r="D26" s="32"/>
      <c r="H26" s="32"/>
      <c r="I26" s="32"/>
      <c r="J26" s="41"/>
      <c r="K26" s="82"/>
      <c r="L26" s="82"/>
      <c r="N26" s="37"/>
    </row>
    <row r="27" spans="7:14" ht="30">
      <c r="G27" s="39">
        <f>IF(MAX(F9,F23)&lt;4,"",IF(AND(F9=4,F23=3),E23,IF(AND(F9=3,F23=4),E9,IF(MAX(F9,F23)&gt;=4,IF(F9=F23,"TIE BREAKER",IF(ABS(F9-F23)=1,"NEW MATCH",IF(F9&gt;F23,E23,E9)))))))</f>
      </c>
      <c r="H27" s="40"/>
      <c r="J27" s="41"/>
      <c r="K27" s="82"/>
      <c r="L27" s="82"/>
      <c r="N27" s="37"/>
    </row>
    <row r="28" spans="5:14" ht="30">
      <c r="E28" s="48"/>
      <c r="F28" s="48"/>
      <c r="G28" s="44" t="s">
        <v>15</v>
      </c>
      <c r="H28" s="41"/>
      <c r="J28" s="41"/>
      <c r="L28" s="41"/>
      <c r="N28" s="37"/>
    </row>
    <row r="29" spans="5:14" ht="30">
      <c r="E29" s="48"/>
      <c r="F29" s="48"/>
      <c r="H29" s="41"/>
      <c r="J29" s="41"/>
      <c r="L29" s="41"/>
      <c r="N29" s="37"/>
    </row>
    <row r="30" spans="3:14" ht="30">
      <c r="C30" s="39">
        <f>IF(MAX(D21,D25)&lt;4,"",IF(AND(D21=4,D25=3),C25,IF(AND(D21=3,D25=4),C21,IF(MAX(D21,D25)&gt;=4,IF(D21=D25,"TIE BREAKER",IF(ABS(D21-D25)=1,"NEW MATCH",IF(D21&gt;D25,C25,C21)))))))</f>
      </c>
      <c r="D30" s="40"/>
      <c r="E30" s="38"/>
      <c r="F30" s="38"/>
      <c r="H30" s="41"/>
      <c r="J30" s="41"/>
      <c r="L30" s="41"/>
      <c r="M30" s="83">
        <f>IF(MAX(L24,L40)&lt;4,"",IF(AND(L24=4,L40=3),K24,IF(AND(L24=3,L40=4),K40,IF(MAX(L24,L40)&gt;=4,IF(L24=L40,"TIE BREAKER",IF(ABS(L24-L40)=1,"NEW MATCH",IF(L24&gt;L40,K24,K40)))))))</f>
      </c>
      <c r="N30" s="37"/>
    </row>
    <row r="31" spans="3:14" ht="30">
      <c r="C31" s="44" t="s">
        <v>10</v>
      </c>
      <c r="D31" s="41"/>
      <c r="E31" s="48"/>
      <c r="F31" s="48"/>
      <c r="H31" s="41"/>
      <c r="J31" s="41"/>
      <c r="L31" s="41"/>
      <c r="M31" s="83"/>
      <c r="N31" s="37"/>
    </row>
    <row r="32" spans="1:14" ht="30">
      <c r="A32" s="39">
        <f>IF(MAX(B3,B7)&lt;4,"",IF(AND(B3=4,B7=3),A7,IF(AND(B3=3,B7=4),A3,IF(MAX(B3,B7)&gt;=4,IF(B3=B7,"TIE BREAKER",IF(ABS(B3-B7)=1,"NEW MATCH",IF(B3&gt;B7,A7,A3)))))))</f>
      </c>
      <c r="B32" s="40"/>
      <c r="C32" s="38">
        <v>7</v>
      </c>
      <c r="D32" s="41"/>
      <c r="E32" s="39">
        <f>IF(MAX(D30,D34)&lt;4,"",IF(AND(D30=4,D34=3),C30,IF(AND(D30=3,D34=4),C34,IF(MAX(D30,D34)&gt;=4,IF(D30=D34,"TIE BREAKER",IF(ABS(D30-D34)=1,"NEW MATCH",IF(D30&gt;D34,C30,C34)))))))</f>
      </c>
      <c r="F32" s="40"/>
      <c r="G32" s="38">
        <v>11</v>
      </c>
      <c r="H32" s="41"/>
      <c r="I32" s="39">
        <f>IF(MAX(H27,H37)&lt;4,"",IF(AND(H27=4,H37=3),G27,IF(AND(H27=3,H37=4),G37,IF(MAX(H27,H37)&gt;=4,IF(H27=H37,"TIE BREAKER",IF(ABS(H27-H37)=1,"NEW MATCH",IF(H27&gt;H37,G27,G37)))))))</f>
      </c>
      <c r="J32" s="43"/>
      <c r="K32" s="38">
        <v>13</v>
      </c>
      <c r="L32" s="41"/>
      <c r="M32" s="83"/>
      <c r="N32" s="37"/>
    </row>
    <row r="33" spans="1:14" ht="30">
      <c r="A33" s="44" t="s">
        <v>6</v>
      </c>
      <c r="B33" s="41"/>
      <c r="D33" s="41"/>
      <c r="F33" s="41"/>
      <c r="H33" s="41"/>
      <c r="L33" s="41"/>
      <c r="M33" s="84">
        <f>IF(M30="","",IF(M30="TIE BREAKER","",IF(M30="NEW MATCH","","WINNER!")))</f>
      </c>
      <c r="N33" s="37"/>
    </row>
    <row r="34" spans="1:14" ht="30">
      <c r="A34" s="38">
        <v>4</v>
      </c>
      <c r="B34" s="41"/>
      <c r="C34" s="39">
        <f>IF(MAX(B32,B36)&lt;4,"",IF(AND(B32=4,B36=3),A32,IF(AND(B32=3,B36=4),A36,IF(MAX(B32,B36)&gt;=4,IF(B32=B36,"TIE BREAKER",IF(ABS(B32-B36)=1,"NEW MATCH",IF(B32&gt;B36,A32,A36)))))))</f>
      </c>
      <c r="D34" s="43"/>
      <c r="F34" s="41"/>
      <c r="H34" s="41"/>
      <c r="L34" s="41"/>
      <c r="M34" s="84"/>
      <c r="N34" s="37"/>
    </row>
    <row r="35" spans="2:14" ht="30">
      <c r="B35" s="41"/>
      <c r="F35" s="41"/>
      <c r="H35" s="41"/>
      <c r="L35" s="41"/>
      <c r="M35" s="84"/>
      <c r="N35" s="37"/>
    </row>
    <row r="36" spans="1:14" ht="30">
      <c r="A36" s="39">
        <f>IF(MAX(B11,B15)&lt;4,"",IF(AND(B11=4,B15=3),A15,IF(AND(B11=3,B15=4),A11,IF(MAX(B11,B15)&gt;=4,IF(B11=B15,"TIE BREAKER",IF(ABS(B11-B15)=1,"NEW MATCH",IF(B11&gt;B15,A15,A11)))))))</f>
      </c>
      <c r="B36" s="43"/>
      <c r="F36" s="41"/>
      <c r="H36" s="41"/>
      <c r="L36" s="41"/>
      <c r="M36" s="32"/>
      <c r="N36" s="37"/>
    </row>
    <row r="37" spans="1:14" ht="30">
      <c r="A37" s="44" t="s">
        <v>7</v>
      </c>
      <c r="E37" s="38">
        <v>10</v>
      </c>
      <c r="F37" s="41"/>
      <c r="G37" s="39">
        <f>IF(MAX(F32,F42)&lt;4,"",IF(AND(F32=4,F42=3),E32,IF(AND(F32=3,F42=4),E42,IF(MAX(F32,F42)&gt;=4,IF(F32=F42,"TIE BREAKER",IF(ABS(F32-F42)=1,"NEW MATCH",IF(F32&gt;F42,E32,E42)))))))</f>
      </c>
      <c r="H37" s="43"/>
      <c r="L37" s="41"/>
      <c r="M37" s="32"/>
      <c r="N37" s="37"/>
    </row>
    <row r="38" spans="6:14" ht="30">
      <c r="F38" s="41"/>
      <c r="L38" s="41"/>
      <c r="M38" s="83">
        <f>IF(MAX(L24,L40)&lt;4,"",IF(AND(L24=4,L40=3),K40,IF(AND(L24=3,L40=4),K24,IF(MAX(L24,L40)&gt;=4,IF(L24=L40,"TIE BREAKER",IF(ABS(L24-L40)=1,"NEW MATCH",IF(L24&gt;L40,K40,K24)))))))</f>
      </c>
      <c r="N38" s="37"/>
    </row>
    <row r="39" spans="6:14" ht="30">
      <c r="F39" s="41"/>
      <c r="L39" s="41"/>
      <c r="M39" s="83" t="s">
        <v>9</v>
      </c>
      <c r="N39" s="37"/>
    </row>
    <row r="40" spans="3:14" ht="30">
      <c r="C40" s="39">
        <f>IF(MAX(D5,D13)&lt;4,"",IF(AND(D5=4,D13=3),C13,IF(AND(D5=3,D13=4),C5,IF(MAX(D5,D13)&gt;=4,IF(D5=D13,"TIE BREAKER",IF(ABS(D5-D13)=1,"NEW MATCH",IF(D5&gt;D13,C13,C5)))))))</f>
      </c>
      <c r="D40" s="40"/>
      <c r="F40" s="41"/>
      <c r="K40" s="39">
        <f>IF(MAX(J16,J32)&lt;4,"",IF(AND(J16=4,J32=3),I32,IF(AND(J16=3,J32=4),I16,IF(MAX(J16,J32)&gt;=4,IF(J16=J32,"TIE BREAKER",IF(ABS(J16-J32)=1,"NEW MATCH",IF(J16&gt;J32,I32,I16)))))))</f>
      </c>
      <c r="L40" s="43"/>
      <c r="M40" s="83"/>
      <c r="N40" s="37"/>
    </row>
    <row r="41" spans="3:14" ht="30">
      <c r="C41" s="44" t="s">
        <v>26</v>
      </c>
      <c r="D41" s="41"/>
      <c r="F41" s="41"/>
      <c r="K41" s="44" t="s">
        <v>27</v>
      </c>
      <c r="M41" s="86">
        <f>IF(M38="","",IF(M38="TIE BREAKER","",IF(M38="NEW MATCH","","RUNNER UP")))</f>
      </c>
      <c r="N41" s="37"/>
    </row>
    <row r="42" spans="1:14" ht="30">
      <c r="A42" s="32"/>
      <c r="B42" s="32"/>
      <c r="C42" s="38">
        <v>8</v>
      </c>
      <c r="D42" s="41"/>
      <c r="E42" s="39">
        <f>IF(MAX(D40,D44)&lt;4,"",IF(AND(D40=4,D44=3),C40,IF(AND(D40=3,D44=4),C44,IF(MAX(D40,D44)&gt;=4,IF(D40=D44,"TIE BREAKER",IF(ABS(D40-D44)=1,"NEW MATCH",IF(D40&gt;D44,C40,C44)))))))</f>
      </c>
      <c r="F42" s="43"/>
      <c r="K42" s="89">
        <f>IF(K25="WINNER!","RUNNER UP","")</f>
      </c>
      <c r="L42" s="89"/>
      <c r="M42" s="86"/>
      <c r="N42" s="37"/>
    </row>
    <row r="43" spans="1:14" ht="30">
      <c r="A43" s="32"/>
      <c r="B43" s="32"/>
      <c r="D43" s="41"/>
      <c r="K43" s="89"/>
      <c r="L43" s="89"/>
      <c r="M43" s="86"/>
      <c r="N43" s="37"/>
    </row>
    <row r="44" spans="1:14" ht="30">
      <c r="A44" s="32"/>
      <c r="B44" s="32"/>
      <c r="C44" s="39">
        <f>IF(MAX(B19,B23)&lt;4,"",IF(AND(B19=4,B23=3),A23,IF(AND(B19=3,B23=4),A19,IF(MAX(B19,B23)&gt;=4,IF(B19=B23,"TIE BREAKER",IF(ABS(B19-B23)=1,"NEW MATCH",IF(B19&gt;B23,A23,A19)))))))</f>
      </c>
      <c r="D44" s="43"/>
      <c r="N44" s="37"/>
    </row>
    <row r="45" spans="1:14" ht="30">
      <c r="A45" s="32"/>
      <c r="B45" s="32"/>
      <c r="C45" s="44" t="s">
        <v>14</v>
      </c>
      <c r="N45" s="37"/>
    </row>
    <row r="46" spans="1:14" ht="64.5" customHeight="1">
      <c r="A46" s="45"/>
      <c r="B46" s="45"/>
      <c r="C46" s="37"/>
      <c r="D46" s="37"/>
      <c r="E46" s="37"/>
      <c r="F46" s="37"/>
      <c r="G46" s="37"/>
      <c r="H46" s="37"/>
      <c r="I46" s="37"/>
      <c r="J46" s="37"/>
      <c r="K46" s="37"/>
      <c r="L46" s="37"/>
      <c r="M46" s="37"/>
      <c r="N46" s="37"/>
    </row>
    <row r="47" spans="1:2" ht="30">
      <c r="A47" s="32"/>
      <c r="B47" s="32"/>
    </row>
  </sheetData>
  <sheetProtection password="CCD6" sheet="1" objects="1" scenarios="1"/>
  <mergeCells count="7">
    <mergeCell ref="I18:J21"/>
    <mergeCell ref="K25:L27"/>
    <mergeCell ref="M30:M32"/>
    <mergeCell ref="M33:M35"/>
    <mergeCell ref="M38:M40"/>
    <mergeCell ref="M41:M43"/>
    <mergeCell ref="K42:L43"/>
  </mergeCells>
  <printOptions horizontalCentered="1" verticalCentered="1"/>
  <pageMargins left="0.2" right="0.2" top="0.2986111111111111" bottom="0.4" header="0.5118055555555555" footer="0.5118055555555555"/>
  <pageSetup fitToHeight="1" fitToWidth="1" horizontalDpi="300" verticalDpi="300" orientation="landscape"/>
  <rowBreaks count="1" manualBreakCount="1">
    <brk id="46"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N55"/>
  <sheetViews>
    <sheetView zoomScale="50" zoomScaleNormal="50" zoomScalePageLayoutView="0" workbookViewId="0" topLeftCell="A1">
      <selection activeCell="G1" sqref="G1"/>
    </sheetView>
  </sheetViews>
  <sheetFormatPr defaultColWidth="11.7109375" defaultRowHeight="12.75"/>
  <cols>
    <col min="1" max="1" width="51.8515625" style="31" customWidth="1"/>
    <col min="2" max="2" width="6.421875" style="31" customWidth="1"/>
    <col min="3" max="3" width="51.8515625" style="31" customWidth="1"/>
    <col min="4" max="4" width="6.421875" style="31" customWidth="1"/>
    <col min="5" max="5" width="51.8515625" style="31" customWidth="1"/>
    <col min="6" max="6" width="6.421875" style="31" customWidth="1"/>
    <col min="7" max="7" width="51.8515625" style="31" customWidth="1"/>
    <col min="8" max="8" width="6.421875" style="31" customWidth="1"/>
    <col min="9" max="9" width="51.8515625" style="31" customWidth="1"/>
    <col min="10" max="10" width="6.421875" style="31" customWidth="1"/>
    <col min="11" max="11" width="51.8515625" style="31" customWidth="1"/>
    <col min="12" max="12" width="6.421875" style="31" customWidth="1"/>
    <col min="13" max="13" width="77.8515625" style="31" customWidth="1"/>
    <col min="14" max="16384" width="11.7109375" style="31" customWidth="1"/>
  </cols>
  <sheetData>
    <row r="1" spans="1:8" ht="42.75" customHeight="1">
      <c r="A1" s="46"/>
      <c r="B1" s="47"/>
      <c r="E1" s="34" t="s">
        <v>24</v>
      </c>
      <c r="F1" s="35"/>
      <c r="G1" s="36">
        <f>IF(Teams!$D$3="","",Teams!$D$3)</f>
      </c>
      <c r="H1" s="33"/>
    </row>
    <row r="2" ht="42.75" customHeight="1">
      <c r="N2" s="37"/>
    </row>
    <row r="3" spans="1:14" ht="30">
      <c r="A3" s="39" t="str">
        <f>Teams!$B$6</f>
        <v>Team </v>
      </c>
      <c r="B3" s="40"/>
      <c r="N3" s="37"/>
    </row>
    <row r="4" spans="2:14" ht="30">
      <c r="B4" s="41"/>
      <c r="N4" s="37"/>
    </row>
    <row r="5" spans="1:14" ht="30">
      <c r="A5" s="38">
        <v>1</v>
      </c>
      <c r="B5" s="41"/>
      <c r="C5" s="39">
        <f>IF(MAX(B3,B7)&lt;4,"",IF(AND(B3=4,B7=3),A3,IF(AND(B3=3,B7=4),A7,IF(MAX(B3,B7)&gt;=4,IF(B3=B7,"TIE BREAKER",IF(ABS(B3-B7)=1,"NEW MATCH",IF(B3&gt;B7,A3,A7)))))))</f>
      </c>
      <c r="D5" s="40"/>
      <c r="N5" s="37"/>
    </row>
    <row r="6" spans="2:14" ht="30">
      <c r="B6" s="41"/>
      <c r="D6" s="41"/>
      <c r="N6" s="37"/>
    </row>
    <row r="7" spans="1:14" ht="30">
      <c r="A7" s="39" t="str">
        <f>Teams!$B$7</f>
        <v>Team </v>
      </c>
      <c r="B7" s="43"/>
      <c r="D7" s="41"/>
      <c r="N7" s="37"/>
    </row>
    <row r="8" spans="4:14" ht="30">
      <c r="D8" s="41"/>
      <c r="N8" s="37"/>
    </row>
    <row r="9" spans="3:14" ht="30">
      <c r="C9" s="38">
        <v>7</v>
      </c>
      <c r="D9" s="41"/>
      <c r="E9" s="39">
        <f>IF(MAX(D5,D13)&lt;4,"",IF(AND(D5=4,D13=3),C5,IF(AND(D5=3,D13=4),C13,IF(MAX(D5,D13)&gt;=4,IF(D5=D13,"TIE BREAKER",IF(ABS(D5-D13)=1,"NEW MATCH",IF(D5&gt;D13,C5,C13)))))))</f>
      </c>
      <c r="F9" s="40"/>
      <c r="N9" s="37"/>
    </row>
    <row r="10" spans="3:14" ht="30">
      <c r="C10" s="38"/>
      <c r="D10" s="42"/>
      <c r="F10" s="41"/>
      <c r="N10" s="37"/>
    </row>
    <row r="11" spans="1:14" ht="30">
      <c r="A11" s="39" t="str">
        <f>Teams!$B$8</f>
        <v>Team </v>
      </c>
      <c r="B11" s="40"/>
      <c r="D11" s="41"/>
      <c r="F11" s="41"/>
      <c r="N11" s="37"/>
    </row>
    <row r="12" spans="2:14" ht="30">
      <c r="B12" s="41"/>
      <c r="D12" s="41"/>
      <c r="F12" s="41"/>
      <c r="N12" s="37"/>
    </row>
    <row r="13" spans="1:14" ht="30">
      <c r="A13" s="38">
        <v>2</v>
      </c>
      <c r="B13" s="41"/>
      <c r="C13" s="39">
        <f>IF(MAX(B11,B15)&lt;4,"",IF(AND(B11=4,B15=3),A11,IF(AND(B11=3,B15=4),A15,IF(MAX(B11,B15)&gt;=4,IF(B11=B15,"TIE BREAKER",IF(ABS(B11-B15)=1,"NEW MATCH",IF(B11&gt;B15,A11,A15)))))))</f>
      </c>
      <c r="D13" s="43"/>
      <c r="F13" s="41"/>
      <c r="N13" s="37"/>
    </row>
    <row r="14" spans="2:14" ht="30">
      <c r="B14" s="41"/>
      <c r="F14" s="41"/>
      <c r="N14" s="37"/>
    </row>
    <row r="15" spans="1:14" ht="30">
      <c r="A15" s="39" t="str">
        <f>Teams!$B$9</f>
        <v>Team </v>
      </c>
      <c r="B15" s="43"/>
      <c r="F15" s="41"/>
      <c r="N15" s="37"/>
    </row>
    <row r="16" spans="6:14" ht="30">
      <c r="F16" s="41"/>
      <c r="N16" s="37"/>
    </row>
    <row r="17" spans="5:14" ht="30">
      <c r="E17" s="38">
        <v>11</v>
      </c>
      <c r="F17" s="41"/>
      <c r="G17" s="39"/>
      <c r="H17" s="39"/>
      <c r="I17" s="39">
        <f>IF(MAX(F9,F25)&lt;4,"",IF(AND(F9=4,F25=3),E9,IF(AND(F9=3,F25=4),E25,IF(MAX(F9,F25)&gt;=4,IF(F9=F25,"TIE BREAKER",IF(ABS(F9-F25)=1,"NEW MATCH",IF(F9&gt;F25,E9,E25)))))))</f>
      </c>
      <c r="J17" s="40"/>
      <c r="N17" s="37"/>
    </row>
    <row r="18" spans="6:14" ht="30">
      <c r="F18" s="41"/>
      <c r="J18" s="41"/>
      <c r="N18" s="37"/>
    </row>
    <row r="19" spans="1:14" ht="27.75" customHeight="1">
      <c r="A19" s="39" t="str">
        <f>Teams!$B$10</f>
        <v>Team </v>
      </c>
      <c r="B19" s="40"/>
      <c r="F19" s="41"/>
      <c r="I19" s="81" t="s">
        <v>5</v>
      </c>
      <c r="J19" s="81"/>
      <c r="N19" s="37"/>
    </row>
    <row r="20" spans="2:14" ht="27.75" customHeight="1">
      <c r="B20" s="41"/>
      <c r="F20" s="41"/>
      <c r="I20" s="81"/>
      <c r="J20" s="81"/>
      <c r="N20" s="37"/>
    </row>
    <row r="21" spans="1:14" ht="27.75" customHeight="1">
      <c r="A21" s="38">
        <v>3</v>
      </c>
      <c r="B21" s="41"/>
      <c r="C21" s="39">
        <f>IF(MAX(B19,B23)&lt;4,"",IF(AND(B19=4,B23=3),A19,IF(AND(B19=3,B23=4),A23,IF(MAX(B19,B23)&gt;=4,IF(B19=B23,"TIE BREAKER",IF(ABS(B19-B23)=1,"NEW MATCH",IF(B19&gt;B23,A19,A23)))))))</f>
      </c>
      <c r="D21" s="40"/>
      <c r="F21" s="41"/>
      <c r="I21" s="81"/>
      <c r="J21" s="81"/>
      <c r="N21" s="37"/>
    </row>
    <row r="22" spans="2:14" ht="27.75" customHeight="1">
      <c r="B22" s="41"/>
      <c r="D22" s="41"/>
      <c r="F22" s="41"/>
      <c r="I22" s="81"/>
      <c r="J22" s="81"/>
      <c r="N22" s="37"/>
    </row>
    <row r="23" spans="1:14" ht="30">
      <c r="A23" s="39" t="str">
        <f>Teams!$B$11</f>
        <v>Team </v>
      </c>
      <c r="B23" s="43"/>
      <c r="D23" s="41"/>
      <c r="F23" s="41"/>
      <c r="J23" s="41"/>
      <c r="N23" s="37"/>
    </row>
    <row r="24" spans="4:14" ht="30">
      <c r="D24" s="41"/>
      <c r="F24" s="41"/>
      <c r="J24" s="41"/>
      <c r="N24" s="37"/>
    </row>
    <row r="25" spans="3:14" ht="30">
      <c r="C25" s="38">
        <v>8</v>
      </c>
      <c r="D25" s="41"/>
      <c r="E25" s="39">
        <f>IF(MAX(D21,D29)&lt;4,"",IF(AND(D21=4,D29=3),C21,IF(AND(D21=3,D29=4),C29,IF(MAX(D21,D29)&gt;=4,IF(D21=D29,"TIE BREAKER",IF(ABS(D21-D29)=1,"NEW MATCH",IF(D21&gt;D29,C21,C29)))))))</f>
      </c>
      <c r="F25" s="43"/>
      <c r="J25" s="41"/>
      <c r="N25" s="37"/>
    </row>
    <row r="26" spans="3:14" ht="30">
      <c r="C26" s="38"/>
      <c r="D26" s="42"/>
      <c r="J26" s="41"/>
      <c r="N26" s="37"/>
    </row>
    <row r="27" spans="1:14" ht="30">
      <c r="A27" s="39" t="str">
        <f>Teams!$B$12</f>
        <v>Team </v>
      </c>
      <c r="B27" s="40"/>
      <c r="C27" s="38"/>
      <c r="D27" s="41"/>
      <c r="J27" s="41"/>
      <c r="N27" s="37"/>
    </row>
    <row r="28" spans="2:14" ht="30">
      <c r="B28" s="41"/>
      <c r="C28" s="38"/>
      <c r="D28" s="41"/>
      <c r="I28" s="38">
        <v>14</v>
      </c>
      <c r="J28" s="41"/>
      <c r="K28" s="39">
        <f>IF(MAX(J17,J39)&lt;4,"",IF(AND(J17=4,J39=3),I17,IF(AND(J17=3,J39=4),I39,IF(MAX(J17,J39)&gt;=4,IF(J17=J39,"TIE BREAKER",IF(ABS(J17-J39)=1,"NEW MATCH",IF(J17&gt;J39,I17,I39)))))))</f>
      </c>
      <c r="L28" s="40"/>
      <c r="N28" s="37"/>
    </row>
    <row r="29" spans="1:14" ht="30">
      <c r="A29" s="38">
        <v>4</v>
      </c>
      <c r="B29" s="41"/>
      <c r="C29" s="39">
        <f>IF(MAX(B27,B31)&lt;4,"",IF(AND(B27=4,B31=3),A27,IF(AND(B27=3,B31=4),A31,IF(MAX(B27,B31)&gt;=4,IF(B27=B31,"TIE BREAKER",IF(ABS(B27-B31)=1,"NEW MATCH",IF(B27&gt;B31,A27,A31)))))))</f>
      </c>
      <c r="D29" s="43"/>
      <c r="J29" s="41"/>
      <c r="K29" s="82">
        <f>IF(K28="","",IF(K28="TIE BREAKER",K28,IF(K28="NEW MATCH",K28,IF(K28=I17,"WINNER!","REMATCH REQUIRED"))))</f>
      </c>
      <c r="L29" s="82"/>
      <c r="N29" s="37"/>
    </row>
    <row r="30" spans="2:14" ht="30">
      <c r="B30" s="41"/>
      <c r="J30" s="41"/>
      <c r="K30" s="82"/>
      <c r="L30" s="82"/>
      <c r="N30" s="37"/>
    </row>
    <row r="31" spans="1:14" ht="30">
      <c r="A31" s="39" t="str">
        <f>Teams!$B$13</f>
        <v>Team </v>
      </c>
      <c r="B31" s="43"/>
      <c r="J31" s="41"/>
      <c r="K31" s="82"/>
      <c r="L31" s="82"/>
      <c r="N31" s="37"/>
    </row>
    <row r="32" spans="10:14" ht="30">
      <c r="J32" s="41"/>
      <c r="L32" s="41"/>
      <c r="N32" s="37"/>
    </row>
    <row r="33" spans="10:14" ht="30">
      <c r="J33" s="41"/>
      <c r="L33" s="41"/>
      <c r="N33" s="37"/>
    </row>
    <row r="34" spans="7:14" ht="30">
      <c r="G34" s="39">
        <f>IF(MAX(F9,F25)&lt;4,"",IF(AND(F9=4,F25=3),E25,IF(AND(F9=3,F25=4),E9,IF(MAX(F9,F25)&gt;=4,IF(F9=F25,"TIE BREAKER",IF(ABS(F9-F25)=1,"NEW MATCH",IF(F9&gt;F25,E25,E9)))))))</f>
      </c>
      <c r="H34" s="40"/>
      <c r="J34" s="41"/>
      <c r="L34" s="41"/>
      <c r="N34" s="37"/>
    </row>
    <row r="35" spans="5:14" ht="30">
      <c r="E35" s="48"/>
      <c r="F35" s="48"/>
      <c r="G35" s="44" t="s">
        <v>28</v>
      </c>
      <c r="H35" s="41"/>
      <c r="J35" s="41"/>
      <c r="L35" s="41"/>
      <c r="N35" s="37"/>
    </row>
    <row r="36" spans="5:14" ht="30">
      <c r="E36" s="48"/>
      <c r="F36" s="48"/>
      <c r="H36" s="41"/>
      <c r="J36" s="41"/>
      <c r="L36" s="41"/>
      <c r="N36" s="37"/>
    </row>
    <row r="37" spans="3:14" ht="30">
      <c r="C37" s="39">
        <f>IF(MAX(D21,D29)&lt;4,"",IF(AND(D21=4,D29=3),C29,IF(AND(D21=3,D29=4),C21,IF(MAX(D21,D29)&gt;=4,IF(D21=D29,"TIE BREAKER",IF(ABS(D21-D29)=1,"NEW MATCH",IF(D21&gt;D29,C29,C21)))))))</f>
      </c>
      <c r="D37" s="40"/>
      <c r="E37" s="38"/>
      <c r="F37" s="38"/>
      <c r="H37" s="41"/>
      <c r="J37" s="41"/>
      <c r="L37" s="41"/>
      <c r="N37" s="37"/>
    </row>
    <row r="38" spans="3:14" ht="30">
      <c r="C38" s="44" t="s">
        <v>11</v>
      </c>
      <c r="D38" s="41"/>
      <c r="E38" s="48"/>
      <c r="F38" s="48"/>
      <c r="H38" s="41"/>
      <c r="J38" s="41"/>
      <c r="L38" s="41"/>
      <c r="N38" s="37"/>
    </row>
    <row r="39" spans="1:14" ht="30">
      <c r="A39" s="39">
        <f>IF(MAX(B3,B7)&lt;4,"",IF(AND(B3=4,B7=3),A7,IF(AND(B3=3,B7=4),A3,IF(MAX(B3,B7)&gt;=4,IF(B3=B7,"TIE BREAKER",IF(ABS(B3-B7)=1,"NEW MATCH",IF(B3&gt;B7,A7,A3)))))))</f>
      </c>
      <c r="B39" s="40"/>
      <c r="C39" s="38">
        <v>9</v>
      </c>
      <c r="D39" s="41"/>
      <c r="E39" s="39">
        <f>IF(MAX(D37,D41)&lt;4,"",IF(AND(D37=4,D41=3),C37,IF(AND(D37=3,D41=4),C41,IF(MAX(D37,D41)&gt;=4,IF(D37=D41,"TIE BREAKER",IF(ABS(D37-D41)=1,"NEW MATCH",IF(D37&gt;D41,C37,C41)))))))</f>
      </c>
      <c r="F39" s="40"/>
      <c r="G39" s="38">
        <v>13</v>
      </c>
      <c r="H39" s="41"/>
      <c r="I39" s="39">
        <f>IF(MAX(H34,H44)&lt;4,"",IF(AND(H34=4,H44=3),G34,IF(AND(H34=3,H44=4),G44,IF(MAX(H34,H44)&gt;=4,IF(H34=H44,"TIE BREAKER",IF(ABS(H34-H44)=1,"NEW MATCH",IF(H34&gt;H44,G34,G44)))))))</f>
      </c>
      <c r="J39" s="43"/>
      <c r="K39" s="38">
        <v>15</v>
      </c>
      <c r="L39" s="41"/>
      <c r="M39" s="83">
        <f>IF(MAX(L28,L50)&lt;4,"",IF(AND(L28=4,L50=3),K28,IF(AND(L28=3,L50=4),K50,IF(MAX(L28,L50)&gt;=4,IF(L28=L50,"TIE BREAKER",IF(ABS(L28-L50)=1,"NEW MATCH",IF(L28&gt;L50,K28,K50)))))))</f>
      </c>
      <c r="N39" s="37"/>
    </row>
    <row r="40" spans="1:14" ht="30">
      <c r="A40" s="44" t="s">
        <v>6</v>
      </c>
      <c r="B40" s="41"/>
      <c r="D40" s="41"/>
      <c r="F40" s="41"/>
      <c r="H40" s="41"/>
      <c r="L40" s="41"/>
      <c r="M40" s="83"/>
      <c r="N40" s="37"/>
    </row>
    <row r="41" spans="1:14" ht="30">
      <c r="A41" s="38">
        <v>5</v>
      </c>
      <c r="B41" s="41"/>
      <c r="C41" s="39">
        <f>IF(MAX(B39,B43)&lt;4,"",IF(AND(B39=4,B43=3),A39,IF(AND(B39=3,B43=4),A43,IF(MAX(B39,B43)&gt;=4,IF(B39=B43,"TIE BREAKER",IF(ABS(B39-B43)=1,"NEW MATCH",IF(B39&gt;B43,A39,A43)))))))</f>
      </c>
      <c r="D41" s="43"/>
      <c r="F41" s="41"/>
      <c r="H41" s="41"/>
      <c r="L41" s="41"/>
      <c r="M41" s="83"/>
      <c r="N41" s="37"/>
    </row>
    <row r="42" spans="2:14" ht="30">
      <c r="B42" s="41"/>
      <c r="F42" s="41"/>
      <c r="H42" s="41"/>
      <c r="L42" s="41"/>
      <c r="M42" s="84">
        <f>IF(M39="","",IF(M39="TIE BREAKER","",IF(M39="NEW MATCH","","WINNER!")))</f>
      </c>
      <c r="N42" s="37"/>
    </row>
    <row r="43" spans="1:14" ht="30">
      <c r="A43" s="39">
        <f>IF(MAX(B11,B15)&lt;4,"",IF(AND(B11=4,B15=3),A15,IF(AND(B11=3,B15=4),A11,IF(MAX(B11,B15)&gt;=4,IF(B11=B15,"TIE BREAKER",IF(ABS(B11-B15)=1,"NEW MATCH",IF(B11&gt;B15,A15,A11)))))))</f>
      </c>
      <c r="B43" s="43"/>
      <c r="F43" s="41"/>
      <c r="H43" s="41"/>
      <c r="L43" s="41"/>
      <c r="M43" s="84"/>
      <c r="N43" s="37"/>
    </row>
    <row r="44" spans="1:14" ht="30">
      <c r="A44" s="44" t="s">
        <v>7</v>
      </c>
      <c r="E44" s="38">
        <v>12</v>
      </c>
      <c r="F44" s="41"/>
      <c r="G44" s="39">
        <f>IF(MAX(F39,F49)&lt;4,"",IF(AND(F39=4,F49=3),E39,IF(AND(F39=3,F49=4),E49,IF(MAX(F39,F49)&gt;=4,IF(F39=F49,"TIE BREAKER",IF(ABS(F39-F49)=1,"NEW MATCH",IF(F39&gt;F49,E39,E49)))))))</f>
      </c>
      <c r="H44" s="43"/>
      <c r="L44" s="41"/>
      <c r="M44" s="84"/>
      <c r="N44" s="37"/>
    </row>
    <row r="45" spans="6:14" ht="30">
      <c r="F45" s="41"/>
      <c r="L45" s="41"/>
      <c r="M45" s="32"/>
      <c r="N45" s="37"/>
    </row>
    <row r="46" spans="6:14" ht="30">
      <c r="F46" s="41"/>
      <c r="L46" s="41"/>
      <c r="M46" s="32"/>
      <c r="N46" s="37"/>
    </row>
    <row r="47" spans="3:14" ht="30">
      <c r="C47" s="39">
        <f>IF(MAX(D5,D13)&lt;4,"",IF(AND(D5=4,D13=3),C13,IF(AND(D5=3,D13=4),C5,IF(MAX(D5,D13)&gt;=4,IF(D5=D13,"TIE BREAKER",IF(ABS(D5-D13)=1,"NEW MATCH",IF(D5&gt;D13,C13,C5)))))))</f>
      </c>
      <c r="D47" s="40"/>
      <c r="F47" s="41"/>
      <c r="L47" s="41"/>
      <c r="M47" s="83">
        <f>IF(MAX(L28,L50)&lt;4,"",IF(AND(L28=4,L50=3),K50,IF(AND(L28=3,L50=4),K28,IF(MAX(L28,L50)&gt;=4,IF(L28=L50,"TIE BREAKER",IF(ABS(L28-L50)=1,"NEW MATCH",IF(L28&gt;L50,K50,K28)))))))</f>
      </c>
      <c r="N47" s="37"/>
    </row>
    <row r="48" spans="3:14" ht="30">
      <c r="C48" s="44" t="s">
        <v>12</v>
      </c>
      <c r="D48" s="41"/>
      <c r="F48" s="41"/>
      <c r="L48" s="41"/>
      <c r="M48" s="83" t="s">
        <v>9</v>
      </c>
      <c r="N48" s="37"/>
    </row>
    <row r="49" spans="1:14" ht="30">
      <c r="A49" s="39">
        <f>IF(MAX(B19,B23)&lt;4,"",IF(AND(B19=4,B23=3),A23,IF(AND(B19=3,B23=4),A19,IF(MAX(B19,B23)&gt;=4,IF(B19=B23,"TIE BREAKER",IF(ABS(B19-B23)=1,"NEW MATCH",IF(B19&gt;B23,A23,A19)))))))</f>
      </c>
      <c r="B49" s="40"/>
      <c r="C49" s="38">
        <v>10</v>
      </c>
      <c r="D49" s="41"/>
      <c r="E49" s="39">
        <f>IF(MAX(D47,D51)&lt;4,"",IF(AND(D47=4,D51=3),C47,IF(AND(D47=3,D51=4),C51,IF(MAX(D47,D51)&gt;=4,IF(D47=D51,"TIE BREAKER",IF(ABS(D47-D51)=1,"NEW MATCH",IF(D47&gt;D51,C47,C51)))))))</f>
      </c>
      <c r="F49" s="43"/>
      <c r="L49" s="41"/>
      <c r="M49" s="83"/>
      <c r="N49" s="37"/>
    </row>
    <row r="50" spans="1:14" ht="30">
      <c r="A50" s="44" t="s">
        <v>14</v>
      </c>
      <c r="B50" s="41"/>
      <c r="D50" s="41"/>
      <c r="K50" s="39">
        <f>IF(MAX(J17,J39)&lt;4,"",IF(AND(J17=4,J39=3),I39,IF(AND(J17=3,J39=4),I17,IF(MAX(J17,J39)&gt;=4,IF(J17=J39,"TIE BREAKER",IF(ABS(J17-J39)=1,"NEW MATCH",IF(J17&gt;J39,I39,I17)))))))</f>
      </c>
      <c r="L50" s="43"/>
      <c r="M50" s="86">
        <f>IF(M47="","",IF(M47="TIE BREAKER","",IF(M47="NEW MATCH","","RUNNER UP")))</f>
      </c>
      <c r="N50" s="37"/>
    </row>
    <row r="51" spans="1:14" ht="30">
      <c r="A51" s="38">
        <v>6</v>
      </c>
      <c r="B51" s="41"/>
      <c r="C51" s="39">
        <f>IF(MAX(B49,B53)&lt;4,"",IF(AND(B49=4,B53=3),A49,IF(AND(B49=3,B53=4),A53,IF(MAX(B49,B53)&gt;=4,IF(B49=B53,"TIE BREAKER",IF(ABS(B49-B53)=1,"NEW MATCH",IF(B49&gt;B53,A49,A53)))))))</f>
      </c>
      <c r="D51" s="43"/>
      <c r="K51" s="44" t="s">
        <v>29</v>
      </c>
      <c r="M51" s="86"/>
      <c r="N51" s="37"/>
    </row>
    <row r="52" spans="2:14" ht="30">
      <c r="B52" s="41"/>
      <c r="K52" s="89">
        <f>IF(K29="WINNER!","RUNNER UP","")</f>
      </c>
      <c r="L52" s="89"/>
      <c r="M52" s="86"/>
      <c r="N52" s="37"/>
    </row>
    <row r="53" spans="1:14" ht="30">
      <c r="A53" s="39">
        <f>IF(MAX(B27,B31)&lt;4,"",IF(AND(B27=4,B31=3),A31,IF(AND(B27=3,B31=4),A27,IF(MAX(B27,B31)&gt;=4,IF(B27=B31,"TIE BREAKER",IF(ABS(B27-B31)=1,"NEW MATCH",IF(B27&gt;B31,A31,A27)))))))</f>
      </c>
      <c r="B53" s="43"/>
      <c r="K53" s="89"/>
      <c r="L53" s="89"/>
      <c r="M53" s="51"/>
      <c r="N53" s="37"/>
    </row>
    <row r="54" spans="1:14" ht="30">
      <c r="A54" s="44" t="s">
        <v>8</v>
      </c>
      <c r="N54" s="37"/>
    </row>
    <row r="55" spans="1:14" ht="64.5" customHeight="1">
      <c r="A55" s="37"/>
      <c r="B55" s="37"/>
      <c r="C55" s="37"/>
      <c r="D55" s="37"/>
      <c r="E55" s="37"/>
      <c r="F55" s="37"/>
      <c r="G55" s="37"/>
      <c r="H55" s="37"/>
      <c r="I55" s="37"/>
      <c r="J55" s="37"/>
      <c r="K55" s="37"/>
      <c r="L55" s="37"/>
      <c r="M55" s="37"/>
      <c r="N55" s="37"/>
    </row>
  </sheetData>
  <sheetProtection password="CCD6" sheet="1" objects="1" scenarios="1"/>
  <mergeCells count="7">
    <mergeCell ref="I19:J22"/>
    <mergeCell ref="K29:L31"/>
    <mergeCell ref="M39:M41"/>
    <mergeCell ref="M42:M44"/>
    <mergeCell ref="M47:M49"/>
    <mergeCell ref="M50:M52"/>
    <mergeCell ref="K52:L53"/>
  </mergeCells>
  <printOptions horizontalCentered="1" verticalCentered="1"/>
  <pageMargins left="0.2" right="0.2" top="0.2986111111111111" bottom="0.4" header="0.5118055555555555" footer="0.5118055555555555"/>
  <pageSetup fitToHeight="1" fitToWidth="1" horizontalDpi="300" verticalDpi="300" orientation="landscape"/>
  <rowBreaks count="1" manualBreakCount="1">
    <brk id="53" max="255"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R55"/>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3:18" ht="30">
      <c r="C3" s="39" t="str">
        <f>Teams!$B$6</f>
        <v>Team </v>
      </c>
      <c r="D3" s="40"/>
      <c r="E3" s="31"/>
      <c r="F3" s="31"/>
      <c r="G3" s="31"/>
      <c r="H3" s="31"/>
      <c r="I3" s="31"/>
      <c r="J3" s="31"/>
      <c r="K3" s="31"/>
      <c r="L3" s="31"/>
      <c r="R3" s="52"/>
    </row>
    <row r="4" spans="1:18" ht="30">
      <c r="A4" s="31"/>
      <c r="B4" s="31"/>
      <c r="C4" s="31"/>
      <c r="D4" s="41"/>
      <c r="E4" s="31"/>
      <c r="G4" s="31"/>
      <c r="H4" s="31"/>
      <c r="I4" s="31"/>
      <c r="J4" s="31"/>
      <c r="K4" s="31"/>
      <c r="L4" s="31"/>
      <c r="R4" s="52"/>
    </row>
    <row r="5" spans="1:18" ht="30">
      <c r="A5" s="39" t="str">
        <f>Teams!$B$7</f>
        <v>Team </v>
      </c>
      <c r="B5" s="40"/>
      <c r="C5" s="38">
        <v>2</v>
      </c>
      <c r="D5" s="41"/>
      <c r="E5" s="39">
        <f>IF(MAX(D3,D7)&lt;4,"",IF(AND(D3=4,D7=3),C3,IF(AND(D3=3,D7=4),C7,IF(MAX(D3,D7)&gt;=4,IF(D3=D7,"TIE BREAKER",IF(ABS(D3-D7)=1,"NEW MATCH",IF(D3&gt;D7,C3,C7)))))))</f>
      </c>
      <c r="F5" s="40"/>
      <c r="G5" s="31"/>
      <c r="H5" s="31"/>
      <c r="J5" s="31"/>
      <c r="K5" s="31"/>
      <c r="L5" s="31"/>
      <c r="R5" s="52"/>
    </row>
    <row r="6" spans="1:18" ht="30">
      <c r="A6" s="31"/>
      <c r="B6" s="41"/>
      <c r="C6" s="38"/>
      <c r="D6" s="42"/>
      <c r="E6" s="55">
        <f>IF(E5="","",IF(E5&lt;&gt;"",IF(OR(E5="TIE BREAKER",E5="NEW MATCH"),"",IF(E5=C3,C7,C3))))</f>
      </c>
      <c r="F6" s="41"/>
      <c r="G6" s="31"/>
      <c r="H6" s="31"/>
      <c r="I6" s="31"/>
      <c r="J6" s="31"/>
      <c r="K6" s="31"/>
      <c r="L6" s="31"/>
      <c r="R6" s="52"/>
    </row>
    <row r="7" spans="1:18" ht="30">
      <c r="A7" s="38">
        <v>1</v>
      </c>
      <c r="B7" s="41"/>
      <c r="C7" s="39">
        <f>IF(MAX(B5,B9)&lt;4,"",IF(AND(B5=4,B9=3),A5,IF(AND(B5=3,B9=4),A9,IF(MAX(B5,B9)&gt;=4,IF(B5=B9,"TIE BREAKER",IF(ABS(B5-B9)=1,"NEW MATCH",IF(B5&gt;B9,A5,A9)))))))</f>
      </c>
      <c r="D7" s="43"/>
      <c r="E7" s="31"/>
      <c r="F7" s="41"/>
      <c r="G7" s="31"/>
      <c r="H7" s="31"/>
      <c r="K7" s="31"/>
      <c r="L7" s="31"/>
      <c r="R7" s="52"/>
    </row>
    <row r="8" spans="1:18" ht="30">
      <c r="A8" s="31"/>
      <c r="B8" s="41"/>
      <c r="C8" s="55">
        <f>IF(C7="","",IF(C7&lt;&gt;"",IF(OR(C7="TIE BREAKER",C7="NEW MATCH"),"",IF(C7=A5,A9,A5))))</f>
      </c>
      <c r="D8" s="31"/>
      <c r="E8" s="31"/>
      <c r="F8" s="41"/>
      <c r="K8" s="31"/>
      <c r="L8" s="31"/>
      <c r="R8" s="52"/>
    </row>
    <row r="9" spans="1:18" ht="30">
      <c r="A9" s="39" t="str">
        <f>Teams!$B$8</f>
        <v>Team </v>
      </c>
      <c r="B9" s="43"/>
      <c r="C9" s="31"/>
      <c r="D9" s="31"/>
      <c r="F9" s="41"/>
      <c r="K9" s="31"/>
      <c r="L9" s="31"/>
      <c r="R9" s="52"/>
    </row>
    <row r="10" spans="1:18" ht="30">
      <c r="A10" s="31"/>
      <c r="B10" s="31"/>
      <c r="C10" s="31"/>
      <c r="D10" s="31"/>
      <c r="E10" s="38">
        <v>7</v>
      </c>
      <c r="F10" s="41"/>
      <c r="G10" s="39">
        <f>IF(MAX(F5,F15)&lt;4,"",IF(AND(F5=4,F15=3),E5,IF(AND(F5=3,F15=4),E15,IF(MAX(F5,F15)&gt;=4,IF(F5=F15,"TIE BREAKER",IF(ABS(F5-F15)=1,"NEW MATCH",IF(F5&gt;F15,E5,E15)))))))</f>
      </c>
      <c r="H10" s="40"/>
      <c r="I10" s="31"/>
      <c r="K10" s="31"/>
      <c r="L10" s="31"/>
      <c r="R10" s="52"/>
    </row>
    <row r="11" spans="1:18" ht="30">
      <c r="A11" s="31"/>
      <c r="B11" s="31"/>
      <c r="C11" s="31"/>
      <c r="D11" s="31"/>
      <c r="F11" s="41"/>
      <c r="G11" s="55">
        <f>IF(G10="","",IF(G10&lt;&gt;"",IF(OR(G10="TIE BREAKER",G10="NEW MATCH"),"",IF(G10=E5,E15,E5))))</f>
      </c>
      <c r="H11" s="41"/>
      <c r="I11" s="31"/>
      <c r="K11" s="31"/>
      <c r="L11" s="31"/>
      <c r="R11" s="52"/>
    </row>
    <row r="12" spans="1:18" ht="30">
      <c r="A12" s="31"/>
      <c r="B12" s="31"/>
      <c r="C12" s="31"/>
      <c r="D12" s="31"/>
      <c r="F12" s="41"/>
      <c r="G12" s="31"/>
      <c r="H12" s="41"/>
      <c r="I12" s="31"/>
      <c r="K12" s="31"/>
      <c r="L12" s="31"/>
      <c r="R12" s="52"/>
    </row>
    <row r="13" spans="3:18" ht="30">
      <c r="C13" s="39" t="str">
        <f>Teams!$B$9</f>
        <v>Team </v>
      </c>
      <c r="D13" s="40"/>
      <c r="E13" s="31"/>
      <c r="F13" s="41"/>
      <c r="G13" s="31"/>
      <c r="H13" s="41"/>
      <c r="I13" s="31"/>
      <c r="K13" s="31"/>
      <c r="L13" s="31"/>
      <c r="R13" s="52"/>
    </row>
    <row r="14" spans="3:18" ht="30">
      <c r="C14" s="31"/>
      <c r="D14" s="41"/>
      <c r="E14" s="31"/>
      <c r="F14" s="41"/>
      <c r="G14" s="31"/>
      <c r="H14" s="41"/>
      <c r="I14" s="31"/>
      <c r="K14" s="31"/>
      <c r="L14" s="31"/>
      <c r="R14" s="52"/>
    </row>
    <row r="15" spans="3:18" ht="30">
      <c r="C15" s="38">
        <v>3</v>
      </c>
      <c r="D15" s="41"/>
      <c r="E15" s="39">
        <f>IF(MAX(D13,D17)&lt;4,"",IF(AND(D13=4,D17=3),C13,IF(AND(D13=3,D17=4),C17,IF(MAX(D13,D17)&gt;=4,IF(D13=D17,"TIE BREAKER",IF(ABS(D13-D17)=1,"NEW MATCH",IF(D13&gt;D17,C13,C17)))))))</f>
      </c>
      <c r="F15" s="43"/>
      <c r="G15" s="31"/>
      <c r="H15" s="41"/>
      <c r="I15" s="31"/>
      <c r="K15" s="31"/>
      <c r="L15" s="31"/>
      <c r="R15" s="52"/>
    </row>
    <row r="16" spans="4:18" ht="30">
      <c r="D16" s="42"/>
      <c r="E16" s="55">
        <f>IF(E15="","",IF(E15&lt;&gt;"",IF(OR(E15="TIE BREAKER",E15="NEW MATCH"),"",IF(E15=C13,C17,C13))))</f>
      </c>
      <c r="F16" s="31"/>
      <c r="G16" s="31"/>
      <c r="H16" s="41"/>
      <c r="I16" s="31"/>
      <c r="K16" s="31"/>
      <c r="L16" s="31"/>
      <c r="R16" s="52"/>
    </row>
    <row r="17" spans="3:18" ht="30">
      <c r="C17" s="39" t="str">
        <f>Teams!$B$10</f>
        <v>Team </v>
      </c>
      <c r="D17" s="43"/>
      <c r="E17" s="31"/>
      <c r="F17" s="31"/>
      <c r="G17" s="31"/>
      <c r="H17" s="41"/>
      <c r="I17" s="31"/>
      <c r="K17" s="31"/>
      <c r="L17" s="31"/>
      <c r="R17" s="52"/>
    </row>
    <row r="18" spans="1:18" ht="30">
      <c r="A18" s="31"/>
      <c r="B18" s="31"/>
      <c r="C18" s="31"/>
      <c r="D18" s="31"/>
      <c r="E18" s="31"/>
      <c r="F18" s="31"/>
      <c r="G18" s="38">
        <v>11</v>
      </c>
      <c r="H18" s="41"/>
      <c r="I18" s="39"/>
      <c r="J18" s="39"/>
      <c r="K18" s="39"/>
      <c r="L18" s="39"/>
      <c r="M18" s="39">
        <f>IF(MAX(H10,H25)&lt;4,"",IF(AND(H10=4,H25=3),G10,IF(AND(H10=3,H25=4),G25,IF(MAX(H10,H25)&gt;=4,IF(H10=H25,"TIE BREAKER",IF(ABS(H10-H25)=1,"NEW MATCH",IF(H10&gt;H25,G10,G25)))))))</f>
      </c>
      <c r="N18" s="40"/>
      <c r="R18" s="52"/>
    </row>
    <row r="19" spans="1:18" ht="30">
      <c r="A19" s="31"/>
      <c r="B19" s="31"/>
      <c r="C19" s="31"/>
      <c r="D19" s="31"/>
      <c r="E19" s="31"/>
      <c r="F19" s="31"/>
      <c r="G19" s="31"/>
      <c r="H19" s="41"/>
      <c r="I19" s="31"/>
      <c r="K19" s="31"/>
      <c r="M19" s="55">
        <f>IF(M18="","",IF(M18&lt;&gt;"",IF(OR(M18="TIE BREAKER",M18="NEW MATCH"),"",IF(M18=G10,G25,G10))))</f>
      </c>
      <c r="N19" s="41"/>
      <c r="R19" s="52"/>
    </row>
    <row r="20" spans="1:18" ht="27.75" customHeight="1">
      <c r="A20" s="31"/>
      <c r="B20" s="31"/>
      <c r="C20" s="39" t="str">
        <f>Teams!$B$11</f>
        <v>Team </v>
      </c>
      <c r="D20" s="40"/>
      <c r="E20" s="31"/>
      <c r="F20" s="31"/>
      <c r="G20" s="31"/>
      <c r="H20" s="41"/>
      <c r="I20" s="31"/>
      <c r="J20" s="31"/>
      <c r="K20" s="31"/>
      <c r="L20" s="31"/>
      <c r="M20" s="81" t="s">
        <v>5</v>
      </c>
      <c r="N20" s="81"/>
      <c r="R20" s="52"/>
    </row>
    <row r="21" spans="1:18" ht="27.75" customHeight="1">
      <c r="A21" s="31"/>
      <c r="B21" s="31"/>
      <c r="C21" s="31"/>
      <c r="D21" s="41"/>
      <c r="E21" s="31"/>
      <c r="F21" s="31"/>
      <c r="G21" s="31"/>
      <c r="H21" s="41"/>
      <c r="I21" s="31"/>
      <c r="J21" s="31"/>
      <c r="K21" s="31"/>
      <c r="L21" s="31"/>
      <c r="M21" s="81"/>
      <c r="N21" s="81"/>
      <c r="R21" s="52"/>
    </row>
    <row r="22" spans="3:18" ht="27.75" customHeight="1">
      <c r="C22" s="38">
        <v>4</v>
      </c>
      <c r="D22" s="41"/>
      <c r="E22" s="39">
        <f>IF(MAX(D20,D24)&lt;4,"",IF(AND(D20=4,D24=3),C20,IF(AND(D20=3,D24=4),C24,IF(MAX(D20,D24)&gt;=4,IF(D20=D24,"TIE BREAKER",IF(ABS(D20-D24)=1,"NEW MATCH",IF(D20&gt;D24,C20,C24)))))))</f>
      </c>
      <c r="F22" s="40"/>
      <c r="G22" s="31"/>
      <c r="H22" s="41"/>
      <c r="I22" s="31"/>
      <c r="J22" s="31"/>
      <c r="K22" s="31"/>
      <c r="L22" s="31"/>
      <c r="M22" s="81"/>
      <c r="N22" s="81"/>
      <c r="R22" s="52"/>
    </row>
    <row r="23" spans="3:18" ht="27.75" customHeight="1">
      <c r="C23" s="31"/>
      <c r="D23" s="41"/>
      <c r="E23" s="55">
        <f>IF(E22="","",IF(E22&lt;&gt;"",IF(OR(E22="TIE BREAKER",E22="NEW MATCH"),"",IF(E22=C20,C24,C20))))</f>
      </c>
      <c r="F23" s="41"/>
      <c r="G23" s="31"/>
      <c r="H23" s="41"/>
      <c r="I23" s="31"/>
      <c r="J23" s="31"/>
      <c r="K23" s="31"/>
      <c r="L23" s="31"/>
      <c r="M23" s="81"/>
      <c r="N23" s="81"/>
      <c r="R23" s="52"/>
    </row>
    <row r="24" spans="3:18" ht="30">
      <c r="C24" s="39" t="str">
        <f>Teams!$B$12</f>
        <v>Team </v>
      </c>
      <c r="D24" s="43"/>
      <c r="E24" s="31"/>
      <c r="F24" s="41"/>
      <c r="G24" s="31"/>
      <c r="H24" s="41"/>
      <c r="I24" s="31"/>
      <c r="J24" s="31"/>
      <c r="K24" s="31"/>
      <c r="L24" s="31"/>
      <c r="M24" s="31"/>
      <c r="N24" s="41"/>
      <c r="R24" s="52"/>
    </row>
    <row r="25" spans="1:18" ht="30">
      <c r="A25" s="31"/>
      <c r="B25" s="31"/>
      <c r="C25" s="31"/>
      <c r="D25" s="31"/>
      <c r="E25" s="38">
        <v>8</v>
      </c>
      <c r="F25" s="41"/>
      <c r="G25" s="39">
        <f>IF(MAX(F22,F30)&lt;4,"",IF(AND(F22=4,F30=3),E22,IF(AND(F22=3,F30=4),E30,IF(MAX(F22,F30)&gt;=4,IF(F22=F30,"TIE BREAKER",IF(ABS(F22-F30)=1,"NEW MATCH",IF(F22&gt;F30,E22,E30)))))))</f>
      </c>
      <c r="H25" s="43"/>
      <c r="I25" s="31"/>
      <c r="J25" s="31"/>
      <c r="K25" s="31"/>
      <c r="L25" s="31"/>
      <c r="M25" s="31"/>
      <c r="N25" s="41"/>
      <c r="R25" s="52"/>
    </row>
    <row r="26" spans="3:18" ht="30">
      <c r="C26" s="31"/>
      <c r="D26" s="31"/>
      <c r="E26" s="31"/>
      <c r="F26" s="41"/>
      <c r="G26" s="55">
        <f>IF(G25="","",IF(G25&lt;&gt;"",IF(OR(G25="TIE BREAKER",G25="NEW MATCH"),"",IF(G25=E22,E30,E22))))</f>
      </c>
      <c r="H26" s="31"/>
      <c r="I26" s="31"/>
      <c r="J26" s="31"/>
      <c r="K26" s="31"/>
      <c r="L26" s="31"/>
      <c r="M26" s="31"/>
      <c r="N26" s="41"/>
      <c r="O26" s="53"/>
      <c r="P26" s="31"/>
      <c r="R26" s="52"/>
    </row>
    <row r="27" spans="3:18" ht="30">
      <c r="C27" s="31"/>
      <c r="D27" s="31"/>
      <c r="E27" s="31"/>
      <c r="F27" s="41"/>
      <c r="G27" s="31"/>
      <c r="H27" s="31"/>
      <c r="I27" s="31"/>
      <c r="K27" s="31"/>
      <c r="L27" s="31"/>
      <c r="M27" s="31"/>
      <c r="N27" s="41"/>
      <c r="R27" s="52"/>
    </row>
    <row r="28" spans="3:18" ht="30">
      <c r="C28" s="39" t="str">
        <f>Teams!$B$13</f>
        <v>Team </v>
      </c>
      <c r="D28" s="40"/>
      <c r="E28" s="31"/>
      <c r="F28" s="41"/>
      <c r="G28" s="31"/>
      <c r="H28" s="31"/>
      <c r="I28" s="31"/>
      <c r="K28" s="31"/>
      <c r="L28" s="31"/>
      <c r="M28" s="38">
        <v>16</v>
      </c>
      <c r="N28" s="41"/>
      <c r="O28" s="39">
        <f>IF(MAX(N18,N38)&lt;4,"",IF(AND(N18=4,N38=3),M18,IF(AND(N18=3,N38=4),M38,IF(MAX(N18,N38)&gt;=4,IF(N18=N38,"TIE BREAKER",IF(ABS(N18-N38)=1,"NEW MATCH",IF(N18&gt;N38,M18,M38)))))))</f>
      </c>
      <c r="P28" s="40"/>
      <c r="R28" s="52"/>
    </row>
    <row r="29" spans="3:18" ht="30">
      <c r="C29" s="31"/>
      <c r="D29" s="41"/>
      <c r="E29" s="31"/>
      <c r="F29" s="41"/>
      <c r="G29" s="31"/>
      <c r="H29" s="31"/>
      <c r="I29" s="31"/>
      <c r="K29" s="31"/>
      <c r="L29" s="31"/>
      <c r="M29" s="31"/>
      <c r="N29" s="41"/>
      <c r="O29" s="55">
        <f>IF(O28="","",IF(O28&lt;&gt;"",IF(OR(O28="TIE BREAKER",O28="NEW MATCH"),"",IF(O28=M18,M38,M18))))</f>
      </c>
      <c r="P29" s="41"/>
      <c r="Q29" s="31"/>
      <c r="R29" s="52"/>
    </row>
    <row r="30" spans="3:18" ht="30">
      <c r="C30" s="38">
        <v>5</v>
      </c>
      <c r="D30" s="41"/>
      <c r="E30" s="39">
        <f>IF(MAX(D28,D32)&lt;4,"",IF(AND(D28=4,D32=3),C28,IF(AND(D28=3,D32=4),C32,IF(MAX(D28,D32)&gt;=4,IF(D28=D32,"TIE BREAKER",IF(ABS(D28-D32)=1,"NEW MATCH",IF(D28&gt;D32,C28,C32)))))))</f>
      </c>
      <c r="F30" s="43"/>
      <c r="G30" s="31"/>
      <c r="H30" s="31"/>
      <c r="I30" s="31"/>
      <c r="K30" s="31"/>
      <c r="L30" s="31"/>
      <c r="M30" s="31"/>
      <c r="N30" s="41"/>
      <c r="O30" s="82">
        <f>IF(O28="","",IF(O28="TIE BREAKER",O28,IF(O28="NEW MATCH",O28,IF(O28=M18,"WINNER!","REMATCH REQUIRED"))))</f>
      </c>
      <c r="P30" s="82"/>
      <c r="R30" s="52"/>
    </row>
    <row r="31" spans="4:18" ht="30">
      <c r="D31" s="41"/>
      <c r="E31" s="55">
        <f>IF(E30="","",IF(E30&lt;&gt;"",IF(OR(E30="TIE BREAKER",E30="NEW MATCH"),"",IF(E30=C28,C32,C28))))</f>
      </c>
      <c r="G31" s="31"/>
      <c r="H31" s="31"/>
      <c r="I31" s="31"/>
      <c r="K31" s="31"/>
      <c r="L31" s="31"/>
      <c r="M31" s="31"/>
      <c r="N31" s="41"/>
      <c r="O31" s="82"/>
      <c r="P31" s="82"/>
      <c r="R31" s="52"/>
    </row>
    <row r="32" spans="1:18" ht="30">
      <c r="A32" s="31"/>
      <c r="B32" s="31"/>
      <c r="C32" s="39" t="str">
        <f>Teams!$B$14</f>
        <v>Team </v>
      </c>
      <c r="D32" s="43"/>
      <c r="E32" s="31"/>
      <c r="F32" s="31"/>
      <c r="G32" s="31"/>
      <c r="H32" s="31"/>
      <c r="I32" s="31"/>
      <c r="K32" s="31"/>
      <c r="L32" s="31"/>
      <c r="M32" s="31"/>
      <c r="N32" s="41"/>
      <c r="O32" s="82"/>
      <c r="P32" s="82"/>
      <c r="R32" s="52"/>
    </row>
    <row r="33" spans="5:18" ht="30">
      <c r="E33" s="31"/>
      <c r="F33" s="31"/>
      <c r="G33" s="31"/>
      <c r="H33" s="31"/>
      <c r="I33" s="31"/>
      <c r="J33" s="31"/>
      <c r="K33" s="39">
        <f>M19</f>
      </c>
      <c r="L33" s="40"/>
      <c r="M33" s="31"/>
      <c r="N33" s="41"/>
      <c r="P33" s="41"/>
      <c r="R33" s="52"/>
    </row>
    <row r="34" spans="3:18" ht="30">
      <c r="C34" s="31"/>
      <c r="D34" s="31"/>
      <c r="E34" s="31"/>
      <c r="F34" s="31"/>
      <c r="G34" s="31"/>
      <c r="H34" s="31"/>
      <c r="K34" s="53" t="s">
        <v>28</v>
      </c>
      <c r="L34" s="41"/>
      <c r="M34" s="31"/>
      <c r="N34" s="41"/>
      <c r="O34" s="38">
        <v>17</v>
      </c>
      <c r="P34" s="41"/>
      <c r="R34" s="52"/>
    </row>
    <row r="35" spans="1:18" ht="30">
      <c r="A35" s="31"/>
      <c r="B35" s="31"/>
      <c r="E35" s="48"/>
      <c r="F35" s="48"/>
      <c r="K35" s="31"/>
      <c r="L35" s="41"/>
      <c r="N35" s="41"/>
      <c r="P35" s="41"/>
      <c r="R35" s="52"/>
    </row>
    <row r="36" spans="1:18" ht="30">
      <c r="A36" s="31"/>
      <c r="B36" s="31"/>
      <c r="C36" s="39">
        <f>E31</f>
      </c>
      <c r="D36" s="40"/>
      <c r="E36" s="38"/>
      <c r="F36" s="38"/>
      <c r="G36" s="39">
        <f>G11</f>
      </c>
      <c r="H36" s="40"/>
      <c r="I36" s="31"/>
      <c r="K36" s="31"/>
      <c r="L36" s="41"/>
      <c r="N36" s="41"/>
      <c r="P36" s="41"/>
      <c r="R36" s="52"/>
    </row>
    <row r="37" spans="3:18" ht="30">
      <c r="C37" s="53" t="s">
        <v>26</v>
      </c>
      <c r="D37" s="41"/>
      <c r="E37" s="48"/>
      <c r="F37" s="48"/>
      <c r="G37" s="53" t="s">
        <v>12</v>
      </c>
      <c r="H37" s="41"/>
      <c r="I37" s="31"/>
      <c r="K37" s="31"/>
      <c r="L37" s="41"/>
      <c r="N37" s="41"/>
      <c r="P37" s="41"/>
      <c r="Q37" s="83">
        <f>IF(MAX(P28,P43)&lt;4,"",IF(AND(P28=4,P43=3),O28,IF(AND(P28=3,P43=4),O43,IF(MAX(P28,P43)&gt;=4,IF(P28=P43,"TIE BREAKER",IF(ABS(P28-P43)=1,"NEW MATCH",IF(P28&gt;P43,O28,O43)))))))</f>
      </c>
      <c r="R37" s="52"/>
    </row>
    <row r="38" spans="3:18" ht="30">
      <c r="C38" s="38">
        <v>6</v>
      </c>
      <c r="D38" s="41"/>
      <c r="E38" s="39">
        <f>IF(MAX(D36,D40)&lt;4,"",IF(AND(D36=4,D40=3),C36,IF(AND(D36=3,D40=4),C40,IF(MAX(D36,D40)&gt;=4,IF(D36=D40,"TIE BREAKER",IF(ABS(D36-D40)=1,"NEW MATCH",IF(D36&gt;D40,C36,C40)))))))</f>
      </c>
      <c r="F38" s="40"/>
      <c r="G38" s="38">
        <v>12</v>
      </c>
      <c r="H38" s="41"/>
      <c r="I38" s="39">
        <f>IF(MAX(H36,H40)&lt;4,"",IF(AND(H36=4,H40=3),G36,IF(AND(H36=3,H40=4),G40,IF(MAX(H36,H40)&gt;=4,IF(H36=H40,"TIE BREAKER",IF(ABS(H36-H40)=1,"NEW MATCH",IF(H36&gt;H40,G36,G40)))))))</f>
      </c>
      <c r="J38" s="40"/>
      <c r="K38" s="38">
        <v>15</v>
      </c>
      <c r="L38" s="41"/>
      <c r="M38" s="39">
        <f>IF(MAX(L33,L43)&lt;4,"",IF(AND(L33=4,L43=3),K33,IF(AND(L33=3,L43=4),K43,IF(MAX(L33,L43)&gt;=4,IF(L33=L43,"TIE BREAKER",IF(ABS(L33-L43)=1,"NEW MATCH",IF(L33&gt;L43,K33,K43)))))))</f>
      </c>
      <c r="N38" s="43"/>
      <c r="P38" s="41"/>
      <c r="Q38" s="83"/>
      <c r="R38" s="52"/>
    </row>
    <row r="39" spans="3:18" ht="30">
      <c r="C39" s="31"/>
      <c r="D39" s="41"/>
      <c r="E39" s="31"/>
      <c r="F39" s="41"/>
      <c r="G39" s="31"/>
      <c r="H39" s="41"/>
      <c r="I39" s="31"/>
      <c r="J39" s="41"/>
      <c r="K39" s="31"/>
      <c r="L39" s="41"/>
      <c r="P39" s="41"/>
      <c r="Q39" s="83"/>
      <c r="R39" s="52"/>
    </row>
    <row r="40" spans="3:18" ht="30">
      <c r="C40" s="39">
        <f>C8</f>
      </c>
      <c r="D40" s="43"/>
      <c r="E40" s="38">
        <v>9</v>
      </c>
      <c r="F40" s="41"/>
      <c r="G40" s="39">
        <f>IF(MAX(F38,F42)&lt;4,"",IF(AND(F38=4,F42=3),E38,IF(AND(F38=3,F42=4),E42,IF(MAX(F38,F42)&gt;=4,IF(F38=F42,"TIE BREAKER",IF(ABS(F38-F42)=1,"NEW MATCH",IF(F38&gt;F42,E38,E42)))))))</f>
      </c>
      <c r="H40" s="43"/>
      <c r="I40" s="31"/>
      <c r="J40" s="41"/>
      <c r="K40" s="31"/>
      <c r="L40" s="41"/>
      <c r="P40" s="41"/>
      <c r="Q40" s="84">
        <f>IF(Q37="","",IF(Q37="TIE BREAKER","",IF(Q37="NEW MATCH","","WINNER!")))</f>
      </c>
      <c r="R40" s="52"/>
    </row>
    <row r="41" spans="3:18" ht="30">
      <c r="C41" s="53" t="s">
        <v>6</v>
      </c>
      <c r="D41" s="31"/>
      <c r="E41" s="31"/>
      <c r="F41" s="41"/>
      <c r="G41" s="31"/>
      <c r="J41" s="41"/>
      <c r="K41" s="31"/>
      <c r="L41" s="41"/>
      <c r="P41" s="41"/>
      <c r="Q41" s="84"/>
      <c r="R41" s="52"/>
    </row>
    <row r="42" spans="5:18" ht="30">
      <c r="E42" s="39">
        <f>E23</f>
      </c>
      <c r="F42" s="43"/>
      <c r="G42" s="31"/>
      <c r="H42" s="31"/>
      <c r="I42" s="31"/>
      <c r="J42" s="41"/>
      <c r="K42" s="31"/>
      <c r="L42" s="41"/>
      <c r="P42" s="41"/>
      <c r="Q42" s="84"/>
      <c r="R42" s="52"/>
    </row>
    <row r="43" spans="5:18" ht="30">
      <c r="E43" s="53" t="s">
        <v>8</v>
      </c>
      <c r="H43" s="31"/>
      <c r="I43" s="38">
        <v>14</v>
      </c>
      <c r="J43" s="41"/>
      <c r="K43" s="39">
        <f>IF(MAX(J38,J47)&lt;4,"",IF(AND(J38=4,J47=3),I38,IF(AND(J38=3,J47=4),I47,IF(MAX(J38,J47)&gt;=4,IF(J38=J47,"TIE BREAKER",IF(ABS(J38-J47)=1,"NEW MATCH",IF(J38&gt;J47,I38,I47)))))))</f>
      </c>
      <c r="L43" s="43"/>
      <c r="O43" s="39">
        <f>O29</f>
      </c>
      <c r="P43" s="43"/>
      <c r="R43" s="52"/>
    </row>
    <row r="44" spans="3:18" ht="30">
      <c r="C44" s="31"/>
      <c r="D44" s="31"/>
      <c r="E44" s="31"/>
      <c r="F44" s="31"/>
      <c r="G44" s="39">
        <f>G26</f>
      </c>
      <c r="H44" s="40"/>
      <c r="I44" s="31"/>
      <c r="J44" s="41"/>
      <c r="O44" s="53" t="s">
        <v>30</v>
      </c>
      <c r="Q44" s="83">
        <f>IF(MAX(P28,P43)&lt;4,"",IF(AND(P28=4,P43=3),O43,IF(AND(P28=3,P43=4),O28,IF(MAX(P28,P43)&gt;=4,IF(P28=P43,"TIE BREAKER",IF(ABS(P28-P43)=1,"NEW MATCH",IF(P28&gt;P43,O43,O28)))))))</f>
      </c>
      <c r="R44" s="52"/>
    </row>
    <row r="45" spans="5:18" ht="30">
      <c r="E45" s="48"/>
      <c r="F45" s="48"/>
      <c r="G45" s="53" t="s">
        <v>11</v>
      </c>
      <c r="H45" s="41"/>
      <c r="I45" s="31"/>
      <c r="J45" s="41"/>
      <c r="K45" s="31"/>
      <c r="L45" s="31"/>
      <c r="M45" s="31"/>
      <c r="O45" s="89">
        <f>IF(O30="WINNER!","RUNNER UP","")</f>
      </c>
      <c r="P45" s="89"/>
      <c r="Q45" s="83" t="s">
        <v>9</v>
      </c>
      <c r="R45" s="52"/>
    </row>
    <row r="46" spans="1:18" ht="30">
      <c r="A46" s="31"/>
      <c r="B46" s="31"/>
      <c r="E46" s="48"/>
      <c r="F46" s="48"/>
      <c r="G46" s="31"/>
      <c r="H46" s="41"/>
      <c r="I46" s="31"/>
      <c r="J46" s="41"/>
      <c r="K46" s="31"/>
      <c r="L46" s="31"/>
      <c r="M46" s="31"/>
      <c r="O46" s="89"/>
      <c r="P46" s="89"/>
      <c r="Q46" s="83"/>
      <c r="R46" s="52"/>
    </row>
    <row r="47" spans="1:18" ht="30">
      <c r="A47" s="31"/>
      <c r="B47" s="31"/>
      <c r="E47" s="39">
        <f>E16</f>
      </c>
      <c r="F47" s="40"/>
      <c r="G47" s="38">
        <v>13</v>
      </c>
      <c r="H47" s="41"/>
      <c r="I47" s="39">
        <f>IF(MAX(H44,H49)&lt;4,"",IF(AND(H44=4,H49=3),G44,IF(AND(H44=3,H49=4),G49,IF(MAX(H44,H49)&gt;=4,IF(H44=H49,"TIE BREAKER",IF(ABS(H44-H49)=1,"NEW MATCH",IF(H44&gt;H49,G44,G49)))))))</f>
      </c>
      <c r="J47" s="43"/>
      <c r="K47" s="31"/>
      <c r="L47" s="31"/>
      <c r="M47" s="31"/>
      <c r="Q47" s="86">
        <f>IF(Q44="","",IF(Q44="TIE BREAKER","",IF(Q44="NEW MATCH","","RUNNER UP")))</f>
      </c>
      <c r="R47" s="52"/>
    </row>
    <row r="48" spans="1:18" ht="30">
      <c r="A48" s="31"/>
      <c r="B48" s="31"/>
      <c r="E48" s="53" t="s">
        <v>14</v>
      </c>
      <c r="F48" s="41"/>
      <c r="G48" s="31"/>
      <c r="H48" s="41"/>
      <c r="I48" s="31"/>
      <c r="J48" s="31"/>
      <c r="K48" s="31"/>
      <c r="L48" s="31"/>
      <c r="M48" s="31"/>
      <c r="Q48" s="86"/>
      <c r="R48" s="52"/>
    </row>
    <row r="49" spans="3:18" ht="30">
      <c r="C49" s="31"/>
      <c r="D49" s="31"/>
      <c r="E49" s="38">
        <v>10</v>
      </c>
      <c r="F49" s="41"/>
      <c r="G49" s="39">
        <f>IF(MAX(F47,F51)&lt;4,"",IF(AND(F47=4,F51=3),E47,IF(AND(F47=3,F51=4),E51,IF(MAX(F47,F51)&gt;=4,IF(F47=F51,"TIE BREAKER",IF(ABS(F47-F51)=1,"NEW MATCH",IF(F47&gt;F51,E47,E51)))))))</f>
      </c>
      <c r="H49" s="43"/>
      <c r="I49" s="31"/>
      <c r="J49" s="31"/>
      <c r="K49" s="31"/>
      <c r="L49" s="31"/>
      <c r="Q49" s="86"/>
      <c r="R49" s="52"/>
    </row>
    <row r="50" spans="3:18" ht="30">
      <c r="C50" s="31"/>
      <c r="D50" s="31"/>
      <c r="E50" s="31"/>
      <c r="F50" s="41"/>
      <c r="G50" s="31"/>
      <c r="H50" s="31"/>
      <c r="I50" s="31"/>
      <c r="J50" s="31"/>
      <c r="K50" s="31"/>
      <c r="L50" s="31"/>
      <c r="R50" s="52"/>
    </row>
    <row r="51" spans="1:18" ht="30">
      <c r="A51" s="31"/>
      <c r="B51" s="31"/>
      <c r="E51" s="39">
        <f>E6</f>
      </c>
      <c r="F51" s="43"/>
      <c r="G51" s="31"/>
      <c r="H51" s="31"/>
      <c r="I51" s="31"/>
      <c r="J51" s="31"/>
      <c r="K51" s="31"/>
      <c r="L51" s="31"/>
      <c r="R51" s="52"/>
    </row>
    <row r="52" spans="5:18" ht="30">
      <c r="E52" s="53" t="s">
        <v>7</v>
      </c>
      <c r="F52" s="31"/>
      <c r="G52" s="31"/>
      <c r="H52" s="31"/>
      <c r="I52" s="31"/>
      <c r="J52" s="31"/>
      <c r="K52" s="31"/>
      <c r="L52" s="31"/>
      <c r="R52" s="52"/>
    </row>
    <row r="53" spans="1:18" ht="64.5" customHeight="1">
      <c r="A53" s="52"/>
      <c r="B53" s="52"/>
      <c r="C53" s="52"/>
      <c r="D53" s="52"/>
      <c r="E53" s="52"/>
      <c r="F53" s="52"/>
      <c r="G53" s="52"/>
      <c r="H53" s="52"/>
      <c r="I53" s="52"/>
      <c r="J53" s="52"/>
      <c r="K53" s="52"/>
      <c r="L53" s="52"/>
      <c r="M53" s="52"/>
      <c r="N53" s="52"/>
      <c r="O53" s="52"/>
      <c r="P53" s="52"/>
      <c r="Q53" s="52"/>
      <c r="R53" s="52"/>
    </row>
    <row r="55" ht="63.75" customHeight="1">
      <c r="Q55" s="31"/>
    </row>
  </sheetData>
  <sheetProtection password="CCD6" sheet="1" objects="1" scenarios="1"/>
  <mergeCells count="7">
    <mergeCell ref="Q47:Q49"/>
    <mergeCell ref="M20:N23"/>
    <mergeCell ref="O30:P32"/>
    <mergeCell ref="Q37:Q39"/>
    <mergeCell ref="Q40:Q42"/>
    <mergeCell ref="Q44:Q46"/>
    <mergeCell ref="O45:P46"/>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13.xml><?xml version="1.0" encoding="utf-8"?>
<worksheet xmlns="http://schemas.openxmlformats.org/spreadsheetml/2006/main" xmlns:r="http://schemas.openxmlformats.org/officeDocument/2006/relationships">
  <sheetPr>
    <pageSetUpPr fitToPage="1"/>
  </sheetPr>
  <dimension ref="A1:R62"/>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3:18" ht="30">
      <c r="C3" s="39" t="str">
        <f>Teams!$B$6</f>
        <v>Team </v>
      </c>
      <c r="D3" s="40"/>
      <c r="E3" s="31"/>
      <c r="F3" s="31"/>
      <c r="G3" s="31"/>
      <c r="H3" s="31"/>
      <c r="I3" s="31"/>
      <c r="J3" s="31"/>
      <c r="K3" s="31"/>
      <c r="L3" s="31"/>
      <c r="R3" s="52"/>
    </row>
    <row r="4" spans="1:18" ht="30">
      <c r="A4" s="31"/>
      <c r="B4" s="31"/>
      <c r="C4" s="31"/>
      <c r="D4" s="41"/>
      <c r="E4" s="31"/>
      <c r="G4" s="31"/>
      <c r="H4" s="31"/>
      <c r="I4" s="31"/>
      <c r="J4" s="31"/>
      <c r="K4" s="31"/>
      <c r="L4" s="31"/>
      <c r="R4" s="52"/>
    </row>
    <row r="5" spans="1:18" ht="30">
      <c r="A5" s="39" t="str">
        <f>Teams!$B$7</f>
        <v>Team </v>
      </c>
      <c r="B5" s="40"/>
      <c r="C5" s="38">
        <v>3</v>
      </c>
      <c r="D5" s="41"/>
      <c r="E5" s="39">
        <f>IF(MAX(D3,D7)&lt;4,"",IF(AND(D3=4,D7=3),C3,IF(AND(D3=3,D7=4),C7,IF(MAX(D3,D7)&gt;=4,IF(D3=D7,"TIE BREAKER",IF(ABS(D3-D7)=1,"NEW MATCH",IF(D3&gt;D7,C3,C7)))))))</f>
      </c>
      <c r="F5" s="40"/>
      <c r="G5" s="31"/>
      <c r="H5" s="31"/>
      <c r="J5" s="31"/>
      <c r="K5" s="31"/>
      <c r="L5" s="31"/>
      <c r="R5" s="52"/>
    </row>
    <row r="6" spans="1:18" ht="30">
      <c r="A6" s="31"/>
      <c r="B6" s="41"/>
      <c r="C6" s="38"/>
      <c r="D6" s="42"/>
      <c r="E6" s="55">
        <f>IF(E5="","",IF(E5&lt;&gt;"",IF(OR(E5="TIE BREAKER",E5="NEW MATCH"),"",IF(E5=C3,C7,C3))))</f>
      </c>
      <c r="F6" s="41"/>
      <c r="G6" s="31"/>
      <c r="H6" s="31"/>
      <c r="I6" s="31"/>
      <c r="J6" s="31"/>
      <c r="K6" s="31"/>
      <c r="L6" s="31"/>
      <c r="R6" s="52"/>
    </row>
    <row r="7" spans="1:18" ht="30">
      <c r="A7" s="38">
        <v>1</v>
      </c>
      <c r="B7" s="41"/>
      <c r="C7" s="39">
        <f>IF(MAX(B5,B9)&lt;4,"",IF(AND(B5=4,B9=3),A5,IF(AND(B5=3,B9=4),A9,IF(MAX(B5,B9)&gt;=4,IF(B5=B9,"TIE BREAKER",IF(ABS(B5-B9)=1,"NEW MATCH",IF(B5&gt;B9,A5,A9)))))))</f>
      </c>
      <c r="D7" s="43"/>
      <c r="E7" s="31"/>
      <c r="F7" s="41"/>
      <c r="G7" s="31"/>
      <c r="H7" s="31"/>
      <c r="K7" s="31"/>
      <c r="L7" s="31"/>
      <c r="R7" s="52"/>
    </row>
    <row r="8" spans="1:18" ht="30">
      <c r="A8" s="31"/>
      <c r="B8" s="41"/>
      <c r="C8" s="55">
        <f>IF(C7="","",IF(C7&lt;&gt;"",IF(OR(C7="TIE BREAKER",C7="NEW MATCH"),"",IF(C7=A5,A9,A5))))</f>
      </c>
      <c r="D8" s="31"/>
      <c r="E8" s="31"/>
      <c r="F8" s="41"/>
      <c r="K8" s="31"/>
      <c r="L8" s="31"/>
      <c r="R8" s="52"/>
    </row>
    <row r="9" spans="1:18" ht="30">
      <c r="A9" s="39" t="str">
        <f>Teams!$B$8</f>
        <v>Team </v>
      </c>
      <c r="B9" s="43"/>
      <c r="C9" s="31"/>
      <c r="D9" s="31"/>
      <c r="F9" s="41"/>
      <c r="K9" s="31"/>
      <c r="L9" s="31"/>
      <c r="R9" s="52"/>
    </row>
    <row r="10" spans="1:18" ht="30">
      <c r="A10" s="31"/>
      <c r="B10" s="31"/>
      <c r="C10" s="31"/>
      <c r="D10" s="31"/>
      <c r="E10" s="38">
        <v>9</v>
      </c>
      <c r="F10" s="41"/>
      <c r="G10" s="39">
        <f>IF(MAX(F5,F15)&lt;4,"",IF(AND(F5=4,F15=3),E5,IF(AND(F5=3,F15=4),E15,IF(MAX(F5,F15)&gt;=4,IF(F5=F15,"TIE BREAKER",IF(ABS(F5-F15)=1,"NEW MATCH",IF(F5&gt;F15,E5,E15)))))))</f>
      </c>
      <c r="H10" s="40"/>
      <c r="I10" s="31"/>
      <c r="K10" s="31"/>
      <c r="L10" s="31"/>
      <c r="R10" s="52"/>
    </row>
    <row r="11" spans="1:18" ht="30">
      <c r="A11" s="31"/>
      <c r="B11" s="31"/>
      <c r="C11" s="31"/>
      <c r="D11" s="31"/>
      <c r="F11" s="41"/>
      <c r="G11" s="55">
        <f>IF(G10="","",IF(G10&lt;&gt;"",IF(OR(G10="TIE BREAKER",G10="NEW MATCH"),"",IF(G10=E5,E15,E5))))</f>
      </c>
      <c r="H11" s="41"/>
      <c r="I11" s="31"/>
      <c r="K11" s="31"/>
      <c r="L11" s="31"/>
      <c r="R11" s="52"/>
    </row>
    <row r="12" spans="1:18" ht="30">
      <c r="A12" s="31"/>
      <c r="B12" s="31"/>
      <c r="C12" s="31"/>
      <c r="D12" s="31"/>
      <c r="F12" s="41"/>
      <c r="G12" s="31"/>
      <c r="H12" s="41"/>
      <c r="I12" s="31"/>
      <c r="K12" s="31"/>
      <c r="L12" s="31"/>
      <c r="R12" s="52"/>
    </row>
    <row r="13" spans="3:18" ht="30">
      <c r="C13" s="39" t="str">
        <f>Teams!$B$9</f>
        <v>Team </v>
      </c>
      <c r="D13" s="40"/>
      <c r="E13" s="31"/>
      <c r="F13" s="41"/>
      <c r="G13" s="31"/>
      <c r="H13" s="41"/>
      <c r="I13" s="31"/>
      <c r="K13" s="31"/>
      <c r="L13" s="31"/>
      <c r="R13" s="52"/>
    </row>
    <row r="14" spans="3:18" ht="30">
      <c r="C14" s="31"/>
      <c r="D14" s="41"/>
      <c r="E14" s="31"/>
      <c r="F14" s="41"/>
      <c r="G14" s="31"/>
      <c r="H14" s="41"/>
      <c r="I14" s="31"/>
      <c r="K14" s="31"/>
      <c r="L14" s="31"/>
      <c r="R14" s="52"/>
    </row>
    <row r="15" spans="3:18" ht="30">
      <c r="C15" s="38">
        <v>4</v>
      </c>
      <c r="D15" s="41"/>
      <c r="E15" s="39">
        <f>IF(MAX(D13,D17)&lt;4,"",IF(AND(D13=4,D17=3),C13,IF(AND(D13=3,D17=4),C17,IF(MAX(D13,D17)&gt;=4,IF(D13=D17,"TIE BREAKER",IF(ABS(D13-D17)=1,"NEW MATCH",IF(D13&gt;D17,C13,C17)))))))</f>
      </c>
      <c r="F15" s="43"/>
      <c r="G15" s="31"/>
      <c r="H15" s="41"/>
      <c r="I15" s="31"/>
      <c r="K15" s="31"/>
      <c r="L15" s="31"/>
      <c r="R15" s="52"/>
    </row>
    <row r="16" spans="4:18" ht="30">
      <c r="D16" s="42"/>
      <c r="E16" s="55">
        <f>IF(E15="","",IF(E15&lt;&gt;"",IF(OR(E15="TIE BREAKER",E15="NEW MATCH"),"",IF(E15=C13,C17,C13))))</f>
      </c>
      <c r="F16" s="31"/>
      <c r="G16" s="31"/>
      <c r="H16" s="41"/>
      <c r="I16" s="31"/>
      <c r="K16" s="31"/>
      <c r="L16" s="31"/>
      <c r="R16" s="52"/>
    </row>
    <row r="17" spans="3:18" ht="30">
      <c r="C17" s="39" t="str">
        <f>Teams!$B$10</f>
        <v>Team </v>
      </c>
      <c r="D17" s="43"/>
      <c r="E17" s="31"/>
      <c r="F17" s="31"/>
      <c r="G17" s="31"/>
      <c r="H17" s="41"/>
      <c r="I17" s="31"/>
      <c r="K17" s="31"/>
      <c r="L17" s="31"/>
      <c r="R17" s="52"/>
    </row>
    <row r="18" spans="1:18" ht="30">
      <c r="A18" s="31"/>
      <c r="B18" s="31"/>
      <c r="C18" s="31"/>
      <c r="D18" s="31"/>
      <c r="E18" s="31"/>
      <c r="F18" s="31"/>
      <c r="G18" s="38">
        <v>13</v>
      </c>
      <c r="H18" s="41"/>
      <c r="I18" s="39"/>
      <c r="J18" s="39"/>
      <c r="K18" s="39"/>
      <c r="L18" s="39"/>
      <c r="M18" s="39">
        <f>IF(MAX(H10,H27)&lt;4,"",IF(AND(H10=4,H27=3),G10,IF(AND(H10=3,H27=4),G27,IF(MAX(H10,H27)&gt;=4,IF(H10=H27,"TIE BREAKER",IF(ABS(H10-H27)=1,"NEW MATCH",IF(H10&gt;H27,G10,G27)))))))</f>
      </c>
      <c r="N18" s="40"/>
      <c r="R18" s="52"/>
    </row>
    <row r="19" spans="1:18" ht="30">
      <c r="A19" s="31"/>
      <c r="B19" s="31"/>
      <c r="C19" s="31"/>
      <c r="D19" s="31"/>
      <c r="E19" s="31"/>
      <c r="F19" s="31"/>
      <c r="G19" s="31"/>
      <c r="H19" s="41"/>
      <c r="I19" s="31"/>
      <c r="K19" s="31"/>
      <c r="M19" s="55">
        <f>IF(M18="","",IF(M18&lt;&gt;"",IF(OR(M18="TIE BREAKER",M18="NEW MATCH"),"",IF(M18=G10,G27,G10))))</f>
      </c>
      <c r="N19" s="41"/>
      <c r="R19" s="52"/>
    </row>
    <row r="20" spans="1:18" ht="27.75" customHeight="1">
      <c r="A20" s="31"/>
      <c r="B20" s="31"/>
      <c r="C20" s="39" t="str">
        <f>Teams!$B$11</f>
        <v>Team </v>
      </c>
      <c r="D20" s="40"/>
      <c r="E20" s="31"/>
      <c r="F20" s="31"/>
      <c r="G20" s="31"/>
      <c r="H20" s="41"/>
      <c r="I20" s="31"/>
      <c r="J20" s="31"/>
      <c r="K20" s="31"/>
      <c r="L20" s="31"/>
      <c r="M20" s="81" t="s">
        <v>5</v>
      </c>
      <c r="N20" s="81"/>
      <c r="R20" s="52"/>
    </row>
    <row r="21" spans="1:18" ht="27.75" customHeight="1">
      <c r="A21" s="31"/>
      <c r="B21" s="31"/>
      <c r="C21" s="31"/>
      <c r="D21" s="41"/>
      <c r="E21" s="31"/>
      <c r="F21" s="31"/>
      <c r="G21" s="31"/>
      <c r="H21" s="41"/>
      <c r="I21" s="31"/>
      <c r="J21" s="31"/>
      <c r="K21" s="31"/>
      <c r="L21" s="31"/>
      <c r="M21" s="81"/>
      <c r="N21" s="81"/>
      <c r="R21" s="52"/>
    </row>
    <row r="22" spans="3:18" ht="27.75" customHeight="1">
      <c r="C22" s="38">
        <v>5</v>
      </c>
      <c r="D22" s="41"/>
      <c r="E22" s="39">
        <f>IF(MAX(D20,D24)&lt;4,"",IF(AND(D20=4,D24=3),C20,IF(AND(D20=3,D24=4),C24,IF(MAX(D20,D24)&gt;=4,IF(D20=D24,"TIE BREAKER",IF(ABS(D20-D24)=1,"NEW MATCH",IF(D20&gt;D24,C20,C24)))))))</f>
      </c>
      <c r="F22" s="40"/>
      <c r="G22" s="31"/>
      <c r="H22" s="41"/>
      <c r="I22" s="31"/>
      <c r="J22" s="31"/>
      <c r="K22" s="31"/>
      <c r="L22" s="31"/>
      <c r="M22" s="81"/>
      <c r="N22" s="81"/>
      <c r="R22" s="52"/>
    </row>
    <row r="23" spans="3:18" ht="27.75" customHeight="1">
      <c r="C23" s="31"/>
      <c r="D23" s="41"/>
      <c r="E23" s="55">
        <f>IF(E22="","",IF(E22&lt;&gt;"",IF(OR(E22="TIE BREAKER",E22="NEW MATCH"),"",IF(E22=C20,C24,C20))))</f>
      </c>
      <c r="F23" s="41"/>
      <c r="G23" s="31"/>
      <c r="H23" s="41"/>
      <c r="I23" s="31"/>
      <c r="J23" s="31"/>
      <c r="K23" s="31"/>
      <c r="L23" s="31"/>
      <c r="M23" s="81"/>
      <c r="N23" s="81"/>
      <c r="R23" s="52"/>
    </row>
    <row r="24" spans="3:18" ht="30">
      <c r="C24" s="39" t="str">
        <f>Teams!$B$12</f>
        <v>Team </v>
      </c>
      <c r="D24" s="43"/>
      <c r="E24" s="31"/>
      <c r="F24" s="41"/>
      <c r="G24" s="31"/>
      <c r="H24" s="41"/>
      <c r="I24" s="31"/>
      <c r="J24" s="31"/>
      <c r="K24" s="31"/>
      <c r="L24" s="31"/>
      <c r="M24" s="31"/>
      <c r="N24" s="41"/>
      <c r="R24" s="52"/>
    </row>
    <row r="25" spans="3:18" ht="30">
      <c r="C25" s="31"/>
      <c r="D25" s="31"/>
      <c r="E25" s="31"/>
      <c r="F25" s="41"/>
      <c r="G25" s="31"/>
      <c r="H25" s="41"/>
      <c r="I25" s="31"/>
      <c r="J25" s="31"/>
      <c r="K25" s="31"/>
      <c r="L25" s="31"/>
      <c r="M25" s="31"/>
      <c r="N25" s="41"/>
      <c r="R25" s="52"/>
    </row>
    <row r="26" spans="3:18" ht="30">
      <c r="C26" s="31"/>
      <c r="D26" s="31"/>
      <c r="E26" s="31"/>
      <c r="F26" s="41"/>
      <c r="G26" s="31"/>
      <c r="H26" s="41"/>
      <c r="I26" s="31"/>
      <c r="J26" s="31"/>
      <c r="K26" s="31"/>
      <c r="L26" s="31"/>
      <c r="M26" s="31"/>
      <c r="N26" s="41"/>
      <c r="O26" s="53"/>
      <c r="P26" s="31"/>
      <c r="R26" s="52"/>
    </row>
    <row r="27" spans="1:18" ht="30">
      <c r="A27" s="31"/>
      <c r="B27" s="31"/>
      <c r="C27" s="31"/>
      <c r="D27" s="31"/>
      <c r="E27" s="38">
        <v>10</v>
      </c>
      <c r="F27" s="41"/>
      <c r="G27" s="39">
        <f>IF(MAX(F22,F33)&lt;4,"",IF(AND(F22=4,F33=3),E22,IF(AND(F22=3,F33=4),E33,IF(MAX(F22,F33)&gt;=4,IF(F22=F33,"TIE BREAKER",IF(ABS(F22-F33)=1,"NEW MATCH",IF(F22&gt;F33,E22,E33)))))))</f>
      </c>
      <c r="H27" s="43"/>
      <c r="K27" s="31"/>
      <c r="L27" s="31"/>
      <c r="M27" s="31"/>
      <c r="N27" s="41"/>
      <c r="R27" s="52"/>
    </row>
    <row r="28" spans="1:18" ht="30">
      <c r="A28" s="31"/>
      <c r="B28" s="31"/>
      <c r="C28" s="31"/>
      <c r="D28" s="31"/>
      <c r="E28" s="31"/>
      <c r="F28" s="41"/>
      <c r="G28" s="55">
        <f>IF(G27="","",IF(G27&lt;&gt;"",IF(OR(G27="TIE BREAKER",G27="NEW MATCH"),"",IF(G27=E22,E33,E22))))</f>
      </c>
      <c r="H28" s="31"/>
      <c r="I28" s="31"/>
      <c r="K28" s="31"/>
      <c r="L28" s="31"/>
      <c r="M28" s="31"/>
      <c r="N28" s="41"/>
      <c r="R28" s="52"/>
    </row>
    <row r="29" spans="1:18" ht="30">
      <c r="A29" s="39" t="str">
        <f>Teams!$B$13</f>
        <v>Team </v>
      </c>
      <c r="B29" s="40"/>
      <c r="C29" s="31"/>
      <c r="D29" s="31"/>
      <c r="E29" s="31"/>
      <c r="F29" s="41"/>
      <c r="G29" s="31"/>
      <c r="H29" s="31"/>
      <c r="I29" s="31"/>
      <c r="K29" s="31"/>
      <c r="L29" s="31"/>
      <c r="M29" s="38">
        <v>18</v>
      </c>
      <c r="N29" s="41"/>
      <c r="O29" s="39">
        <f>IF(MAX(N18,N41)&lt;4,"",IF(AND(N18=4,N41=3),M18,IF(AND(N18=3,N41=4),M41,IF(MAX(N18,N41)&gt;=4,IF(N18=N41,"TIE BREAKER",IF(ABS(N18-N41)=1,"NEW MATCH",IF(N18&gt;N41,M18,M41)))))))</f>
      </c>
      <c r="P29" s="40"/>
      <c r="R29" s="52"/>
    </row>
    <row r="30" spans="1:18" ht="30">
      <c r="A30" s="31"/>
      <c r="B30" s="41"/>
      <c r="C30" s="31"/>
      <c r="D30" s="31"/>
      <c r="E30" s="31"/>
      <c r="F30" s="41"/>
      <c r="G30" s="31"/>
      <c r="H30" s="31"/>
      <c r="I30" s="31"/>
      <c r="K30" s="31"/>
      <c r="L30" s="31"/>
      <c r="M30" s="31"/>
      <c r="N30" s="41"/>
      <c r="O30" s="55">
        <f>IF(O29="","",IF(O29&lt;&gt;"",IF(OR(O29="TIE BREAKER",O29="NEW MATCH"),"",IF(O29=M18,M41,M18))))</f>
      </c>
      <c r="P30" s="41"/>
      <c r="Q30" s="31"/>
      <c r="R30" s="52"/>
    </row>
    <row r="31" spans="1:18" ht="30">
      <c r="A31" s="38">
        <v>2</v>
      </c>
      <c r="B31" s="41"/>
      <c r="C31" s="39">
        <f>IF(MAX(B29,B33)&lt;4,"",IF(AND(B29=4,B33=3),A29,IF(AND(B29=3,B33=4),A33,IF(MAX(B29,B33)&gt;=4,IF(B29=B33,"TIE BREAKER",IF(ABS(B29-B33)=1,"NEW MATCH",IF(B29&gt;B33,A29,A33)))))))</f>
      </c>
      <c r="D31" s="40"/>
      <c r="E31" s="31"/>
      <c r="F31" s="41"/>
      <c r="G31" s="31"/>
      <c r="H31" s="31"/>
      <c r="I31" s="31"/>
      <c r="K31" s="31"/>
      <c r="L31" s="31"/>
      <c r="M31" s="31"/>
      <c r="N31" s="41"/>
      <c r="O31" s="82">
        <f>IF(O29="","",IF(O29="TIE BREAKER",O29,IF(O29="NEW MATCH",O29,IF(O29=M18,"WINNER!","REMATCH REQUIRED"))))</f>
      </c>
      <c r="P31" s="82"/>
      <c r="R31" s="52"/>
    </row>
    <row r="32" spans="1:18" ht="30">
      <c r="A32" s="31"/>
      <c r="B32" s="41"/>
      <c r="C32" s="55">
        <f>IF(C31="","",IF(C31&lt;&gt;"",IF(OR(C31="TIE BREAKER",C31="NEW MATCH"),"",IF(C31=A29,A33,A29))))</f>
      </c>
      <c r="D32" s="41"/>
      <c r="E32" s="31"/>
      <c r="F32" s="41"/>
      <c r="G32" s="31"/>
      <c r="H32" s="31"/>
      <c r="I32" s="31"/>
      <c r="K32" s="31"/>
      <c r="L32" s="31"/>
      <c r="M32" s="31"/>
      <c r="N32" s="41"/>
      <c r="O32" s="82"/>
      <c r="P32" s="82"/>
      <c r="R32" s="52"/>
    </row>
    <row r="33" spans="1:18" ht="30">
      <c r="A33" s="39" t="str">
        <f>Teams!$B$14</f>
        <v>Team </v>
      </c>
      <c r="B33" s="43"/>
      <c r="C33" s="38">
        <v>6</v>
      </c>
      <c r="D33" s="41"/>
      <c r="E33" s="39">
        <f>IF(MAX(D31,D35)&lt;4,"",IF(AND(D31=4,D35=3),C31,IF(AND(D31=3,D35=4),C35,IF(MAX(D31,D35)&gt;=4,IF(D31=D35,"TIE BREAKER",IF(ABS(D31-D35)=1,"NEW MATCH",IF(D31&gt;D35,C31,C35)))))))</f>
      </c>
      <c r="F33" s="43"/>
      <c r="G33" s="31"/>
      <c r="H33" s="31"/>
      <c r="I33" s="31"/>
      <c r="K33" s="31"/>
      <c r="L33" s="31"/>
      <c r="M33" s="31"/>
      <c r="N33" s="41"/>
      <c r="O33" s="82"/>
      <c r="P33" s="82"/>
      <c r="R33" s="52"/>
    </row>
    <row r="34" spans="1:18" ht="30">
      <c r="A34" s="31"/>
      <c r="B34" s="31"/>
      <c r="D34" s="41"/>
      <c r="E34" s="55">
        <f>IF(E33="","",IF(E33&lt;&gt;"",IF(OR(E33="TIE BREAKER",E33="NEW MATCH"),"",IF(E33=C31,C35,C31))))</f>
      </c>
      <c r="G34" s="31"/>
      <c r="H34" s="31"/>
      <c r="I34" s="31"/>
      <c r="K34" s="31"/>
      <c r="L34" s="31"/>
      <c r="M34" s="31"/>
      <c r="N34" s="41"/>
      <c r="P34" s="41"/>
      <c r="R34" s="52"/>
    </row>
    <row r="35" spans="1:18" ht="30">
      <c r="A35" s="31"/>
      <c r="B35" s="31"/>
      <c r="C35" s="39" t="str">
        <f>Teams!$B$15</f>
        <v>Team </v>
      </c>
      <c r="D35" s="43"/>
      <c r="E35" s="31"/>
      <c r="F35" s="31"/>
      <c r="G35" s="31"/>
      <c r="H35" s="31"/>
      <c r="I35" s="31"/>
      <c r="M35" s="31"/>
      <c r="N35" s="41"/>
      <c r="P35" s="41"/>
      <c r="R35" s="52"/>
    </row>
    <row r="36" spans="5:18" ht="30">
      <c r="E36" s="31"/>
      <c r="F36" s="31"/>
      <c r="G36" s="31"/>
      <c r="H36" s="31"/>
      <c r="I36" s="31"/>
      <c r="J36" s="31"/>
      <c r="K36" s="39">
        <f>M19</f>
      </c>
      <c r="L36" s="40"/>
      <c r="M36" s="31"/>
      <c r="N36" s="41"/>
      <c r="P36" s="41"/>
      <c r="R36" s="52"/>
    </row>
    <row r="37" spans="3:18" ht="30">
      <c r="C37" s="31"/>
      <c r="D37" s="31"/>
      <c r="E37" s="31"/>
      <c r="F37" s="31"/>
      <c r="G37" s="31"/>
      <c r="H37" s="31"/>
      <c r="K37" s="53" t="s">
        <v>31</v>
      </c>
      <c r="L37" s="41"/>
      <c r="M37" s="31"/>
      <c r="N37" s="41"/>
      <c r="O37" s="38">
        <v>19</v>
      </c>
      <c r="P37" s="41"/>
      <c r="R37" s="52"/>
    </row>
    <row r="38" spans="1:18" ht="30">
      <c r="A38" s="31"/>
      <c r="B38" s="31"/>
      <c r="E38" s="48"/>
      <c r="F38" s="48"/>
      <c r="K38" s="31"/>
      <c r="L38" s="41"/>
      <c r="N38" s="41"/>
      <c r="P38" s="41"/>
      <c r="Q38" s="83">
        <f>IF(MAX(P29,P46)&lt;4,"",IF(AND(P29=4,P46=3),O29,IF(AND(P29=3,P46=4),O46,IF(MAX(P29,P46)&gt;=4,IF(P29=P46,"TIE BREAKER",IF(ABS(P29-P46)=1,"NEW MATCH",IF(P29&gt;P46,O29,O46)))))))</f>
      </c>
      <c r="R38" s="52"/>
    </row>
    <row r="39" spans="1:18" ht="30">
      <c r="A39" s="31"/>
      <c r="B39" s="31"/>
      <c r="C39" s="39">
        <f>E34</f>
      </c>
      <c r="D39" s="40"/>
      <c r="E39" s="38"/>
      <c r="F39" s="38"/>
      <c r="G39" s="39">
        <f>G11</f>
      </c>
      <c r="H39" s="40"/>
      <c r="I39" s="31"/>
      <c r="K39" s="31"/>
      <c r="L39" s="41"/>
      <c r="N39" s="41"/>
      <c r="P39" s="41"/>
      <c r="Q39" s="83"/>
      <c r="R39" s="52"/>
    </row>
    <row r="40" spans="3:18" ht="30">
      <c r="C40" s="53" t="s">
        <v>10</v>
      </c>
      <c r="D40" s="41"/>
      <c r="E40" s="48"/>
      <c r="F40" s="48"/>
      <c r="G40" s="53" t="s">
        <v>15</v>
      </c>
      <c r="H40" s="41"/>
      <c r="I40" s="31"/>
      <c r="K40" s="31"/>
      <c r="L40" s="41"/>
      <c r="N40" s="41"/>
      <c r="P40" s="41"/>
      <c r="Q40" s="83"/>
      <c r="R40" s="52"/>
    </row>
    <row r="41" spans="3:18" ht="30">
      <c r="C41" s="38">
        <v>7</v>
      </c>
      <c r="D41" s="41"/>
      <c r="E41" s="39">
        <f>IF(MAX(D39,D43)&lt;4,"",IF(AND(D39=4,D43=3),C39,IF(AND(D39=3,D43=4),C43,IF(MAX(D39,D43)&gt;=4,IF(D39=D43,"TIE BREAKER",IF(ABS(D39-D43)=1,"NEW MATCH",IF(D39&gt;D43,C39,C43)))))))</f>
      </c>
      <c r="F41" s="40"/>
      <c r="G41" s="38">
        <v>14</v>
      </c>
      <c r="H41" s="41"/>
      <c r="I41" s="39">
        <f>IF(MAX(H39,H43)&lt;4,"",IF(AND(H39=4,H43=3),G39,IF(AND(H39=3,H43=4),G43,IF(MAX(H39,H43)&gt;=4,IF(H39=H43,"TIE BREAKER",IF(ABS(H39-H43)=1,"NEW MATCH",IF(H39&gt;H43,G39,G43)))))))</f>
      </c>
      <c r="J41" s="40"/>
      <c r="K41" s="38">
        <v>17</v>
      </c>
      <c r="L41" s="41"/>
      <c r="M41" s="39">
        <f>IF(MAX(L36,L46)&lt;4,"",IF(AND(L36=4,L46=3),K36,IF(AND(L36=3,L46=4),K46,IF(MAX(L36,L46)&gt;=4,IF(L36=L46,"TIE BREAKER",IF(ABS(L36-L46)=1,"NEW MATCH",IF(L36&gt;L46,K36,K46)))))))</f>
      </c>
      <c r="N41" s="43"/>
      <c r="P41" s="41"/>
      <c r="Q41" s="84">
        <f>IF(Q38="","",IF(Q38="TIE BREAKER","",IF(Q38="NEW MATCH","","WINNER!")))</f>
      </c>
      <c r="R41" s="52"/>
    </row>
    <row r="42" spans="3:18" ht="30">
      <c r="C42" s="31"/>
      <c r="D42" s="41"/>
      <c r="E42" s="31"/>
      <c r="F42" s="41"/>
      <c r="G42" s="31"/>
      <c r="H42" s="41"/>
      <c r="I42" s="31"/>
      <c r="J42" s="41"/>
      <c r="K42" s="31"/>
      <c r="L42" s="41"/>
      <c r="M42" s="63"/>
      <c r="P42" s="41"/>
      <c r="Q42" s="84"/>
      <c r="R42" s="52"/>
    </row>
    <row r="43" spans="3:18" ht="30">
      <c r="C43" s="39">
        <f>C8</f>
      </c>
      <c r="D43" s="43"/>
      <c r="E43" s="38">
        <v>11</v>
      </c>
      <c r="F43" s="41"/>
      <c r="G43" s="39">
        <f>IF(MAX(F41,F45)&lt;4,"",IF(AND(F41=4,F45=3),E41,IF(AND(F41=3,F45=4),E45,IF(MAX(F41,F45)&gt;=4,IF(F41=F45,"TIE BREAKER",IF(ABS(F41-F45)=1,"NEW MATCH",IF(F41&gt;F45,E41,E45)))))))</f>
      </c>
      <c r="H43" s="43"/>
      <c r="I43" s="31"/>
      <c r="J43" s="41"/>
      <c r="K43" s="31"/>
      <c r="L43" s="41"/>
      <c r="P43" s="41"/>
      <c r="Q43" s="84"/>
      <c r="R43" s="52"/>
    </row>
    <row r="44" spans="3:18" ht="30">
      <c r="C44" s="53" t="s">
        <v>6</v>
      </c>
      <c r="D44" s="31"/>
      <c r="E44" s="31"/>
      <c r="F44" s="41"/>
      <c r="G44" s="31"/>
      <c r="J44" s="41"/>
      <c r="K44" s="31"/>
      <c r="L44" s="41"/>
      <c r="P44" s="41"/>
      <c r="R44" s="52"/>
    </row>
    <row r="45" spans="5:18" ht="30">
      <c r="E45" s="39">
        <f>E23</f>
      </c>
      <c r="F45" s="43"/>
      <c r="G45" s="31"/>
      <c r="H45" s="31"/>
      <c r="I45" s="31"/>
      <c r="J45" s="41"/>
      <c r="K45" s="31"/>
      <c r="L45" s="41"/>
      <c r="P45" s="41"/>
      <c r="R45" s="52"/>
    </row>
    <row r="46" spans="5:18" ht="30">
      <c r="E46" s="53" t="s">
        <v>26</v>
      </c>
      <c r="H46" s="31"/>
      <c r="I46" s="38">
        <v>16</v>
      </c>
      <c r="J46" s="41"/>
      <c r="K46" s="39">
        <f>IF(MAX(J41,J50)&lt;4,"",IF(AND(J41=4,J50=3),I41,IF(AND(J41=3,J50=4),I50,IF(MAX(J41,J50)&gt;=4,IF(J41=J50,"TIE BREAKER",IF(ABS(J41-J50)=1,"NEW MATCH",IF(J41&gt;J50,I41,I50)))))))</f>
      </c>
      <c r="L46" s="43"/>
      <c r="O46" s="39">
        <f>O30</f>
      </c>
      <c r="P46" s="43"/>
      <c r="R46" s="52"/>
    </row>
    <row r="47" spans="3:18" ht="30">
      <c r="C47" s="31"/>
      <c r="D47" s="31"/>
      <c r="E47" s="31"/>
      <c r="F47" s="31"/>
      <c r="G47" s="39">
        <f>G28</f>
      </c>
      <c r="H47" s="40"/>
      <c r="I47" s="31"/>
      <c r="J47" s="41"/>
      <c r="O47" s="53" t="s">
        <v>32</v>
      </c>
      <c r="R47" s="52"/>
    </row>
    <row r="48" spans="5:18" ht="30">
      <c r="E48" s="48"/>
      <c r="F48" s="48"/>
      <c r="G48" s="53" t="s">
        <v>13</v>
      </c>
      <c r="H48" s="41"/>
      <c r="I48" s="31"/>
      <c r="J48" s="41"/>
      <c r="K48" s="31"/>
      <c r="L48" s="31"/>
      <c r="M48" s="31"/>
      <c r="O48" s="89">
        <f>IF(O31="WINNER!","RUNNER UP","")</f>
      </c>
      <c r="P48" s="89"/>
      <c r="R48" s="52"/>
    </row>
    <row r="49" spans="1:18" ht="30">
      <c r="A49" s="31"/>
      <c r="B49" s="31"/>
      <c r="E49" s="48"/>
      <c r="F49" s="48"/>
      <c r="G49" s="31"/>
      <c r="H49" s="41"/>
      <c r="I49" s="31"/>
      <c r="J49" s="41"/>
      <c r="K49" s="31"/>
      <c r="L49" s="31"/>
      <c r="M49" s="31"/>
      <c r="O49" s="89"/>
      <c r="P49" s="89"/>
      <c r="R49" s="52"/>
    </row>
    <row r="50" spans="1:18" ht="30">
      <c r="A50" s="31"/>
      <c r="B50" s="31"/>
      <c r="E50" s="39">
        <f>E16</f>
      </c>
      <c r="F50" s="40"/>
      <c r="G50" s="38">
        <v>15</v>
      </c>
      <c r="H50" s="41"/>
      <c r="I50" s="39">
        <f>IF(MAX(H47,H53)&lt;4,"",IF(AND(H47=4,H53=3),G47,IF(AND(H47=3,H53=4),G53,IF(MAX(H47,H53)&gt;=4,IF(H47=H53,"TIE BREAKER",IF(ABS(H47-H53)=1,"NEW MATCH",IF(H47&gt;H53,G47,G53)))))))</f>
      </c>
      <c r="J50" s="43"/>
      <c r="K50" s="31"/>
      <c r="L50" s="31"/>
      <c r="M50" s="31"/>
      <c r="Q50" s="83">
        <f>IF(MAX(P29,P46)&lt;4,"",IF(AND(P29=4,P46=3),O46,IF(AND(P29=3,P46=4),O29,IF(MAX(P29,P46)&gt;=4,IF(P29=P46,"TIE BREAKER",IF(ABS(P29-P46)=1,"NEW MATCH",IF(P29&gt;P46,O46,O29)))))))</f>
      </c>
      <c r="R50" s="52"/>
    </row>
    <row r="51" spans="1:18" ht="30">
      <c r="A51" s="31"/>
      <c r="B51" s="31"/>
      <c r="E51" s="53" t="s">
        <v>8</v>
      </c>
      <c r="F51" s="41"/>
      <c r="G51" s="31"/>
      <c r="H51" s="41"/>
      <c r="I51" s="31"/>
      <c r="J51" s="31"/>
      <c r="K51" s="31"/>
      <c r="L51" s="31"/>
      <c r="M51" s="31"/>
      <c r="Q51" s="83" t="s">
        <v>9</v>
      </c>
      <c r="R51" s="52"/>
    </row>
    <row r="52" spans="5:18" ht="30">
      <c r="E52" s="31"/>
      <c r="F52" s="41"/>
      <c r="G52" s="31"/>
      <c r="H52" s="41"/>
      <c r="I52" s="31"/>
      <c r="J52" s="31"/>
      <c r="K52" s="31"/>
      <c r="L52" s="31"/>
      <c r="Q52" s="83"/>
      <c r="R52" s="52"/>
    </row>
    <row r="53" spans="3:18" ht="30">
      <c r="C53" s="31"/>
      <c r="D53" s="31"/>
      <c r="E53" s="38">
        <v>12</v>
      </c>
      <c r="F53" s="41"/>
      <c r="G53" s="39">
        <f>IF(MAX(F50,F56)&lt;4,"",IF(AND(F50=4,F56=3),E50,IF(AND(F50=3,F56=4),E56,IF(MAX(F50,F56)&gt;=4,IF(F50=F56,"TIE BREAKER",IF(ABS(F50-F56)=1,"NEW MATCH",IF(F50&gt;F56,E50,E56)))))))</f>
      </c>
      <c r="H53" s="43"/>
      <c r="I53" s="31"/>
      <c r="J53" s="31"/>
      <c r="K53" s="31"/>
      <c r="L53" s="31"/>
      <c r="Q53" s="86">
        <f>IF(Q50="","",IF(Q50="TIE BREAKER","",IF(Q50="NEW MATCH","","RUNNER UP")))</f>
      </c>
      <c r="R53" s="52"/>
    </row>
    <row r="54" spans="1:18" ht="30">
      <c r="A54" s="31"/>
      <c r="B54" s="31"/>
      <c r="C54" s="39">
        <f>C32</f>
      </c>
      <c r="D54" s="40"/>
      <c r="E54" s="31"/>
      <c r="F54" s="41"/>
      <c r="G54" s="31"/>
      <c r="H54" s="31"/>
      <c r="I54" s="31"/>
      <c r="J54" s="31"/>
      <c r="K54" s="31"/>
      <c r="L54" s="31"/>
      <c r="Q54" s="86"/>
      <c r="R54" s="52"/>
    </row>
    <row r="55" spans="1:18" ht="30">
      <c r="A55" s="31"/>
      <c r="B55" s="31"/>
      <c r="C55" s="53" t="s">
        <v>7</v>
      </c>
      <c r="D55" s="41"/>
      <c r="E55" s="31"/>
      <c r="F55" s="41"/>
      <c r="G55" s="31"/>
      <c r="H55" s="31"/>
      <c r="I55" s="31"/>
      <c r="J55" s="31"/>
      <c r="K55" s="31"/>
      <c r="L55" s="31"/>
      <c r="Q55" s="86"/>
      <c r="R55" s="52"/>
    </row>
    <row r="56" spans="1:18" ht="30">
      <c r="A56" s="31"/>
      <c r="B56" s="31"/>
      <c r="C56" s="38">
        <v>8</v>
      </c>
      <c r="D56" s="41"/>
      <c r="E56" s="39">
        <f>IF(MAX(D54,D58)&lt;4,"",IF(AND(D54=4,D58=3),C54,IF(AND(D54=3,D58=4),C58,IF(MAX(D54,D58)&gt;=4,IF(D54=D58,"TIE BREAKER",IF(ABS(D54-D58)=1,"NEW MATCH",IF(D54&gt;D58,C54,C58)))))))</f>
      </c>
      <c r="F56" s="43"/>
      <c r="G56" s="31"/>
      <c r="H56" s="31"/>
      <c r="I56" s="31"/>
      <c r="J56" s="31"/>
      <c r="K56" s="31"/>
      <c r="L56" s="31"/>
      <c r="R56" s="52"/>
    </row>
    <row r="57" spans="3:18" ht="30">
      <c r="C57" s="31"/>
      <c r="D57" s="41"/>
      <c r="E57" s="31"/>
      <c r="F57" s="31"/>
      <c r="G57" s="31"/>
      <c r="H57" s="31"/>
      <c r="I57" s="31"/>
      <c r="J57" s="31"/>
      <c r="K57" s="31"/>
      <c r="L57" s="31"/>
      <c r="R57" s="52"/>
    </row>
    <row r="58" spans="3:18" ht="30">
      <c r="C58" s="39">
        <f>E6</f>
      </c>
      <c r="D58" s="43"/>
      <c r="E58" s="31"/>
      <c r="F58" s="31"/>
      <c r="G58" s="31"/>
      <c r="H58" s="31"/>
      <c r="I58" s="31"/>
      <c r="J58" s="31"/>
      <c r="K58" s="31"/>
      <c r="L58" s="31"/>
      <c r="R58" s="52"/>
    </row>
    <row r="59" spans="3:18" ht="30">
      <c r="C59" s="53" t="s">
        <v>14</v>
      </c>
      <c r="D59" s="31"/>
      <c r="E59" s="31"/>
      <c r="F59" s="31"/>
      <c r="G59" s="31"/>
      <c r="H59" s="31"/>
      <c r="I59" s="31"/>
      <c r="J59" s="31"/>
      <c r="R59" s="52"/>
    </row>
    <row r="60" spans="1:18" ht="64.5" customHeight="1">
      <c r="A60" s="52"/>
      <c r="B60" s="52"/>
      <c r="C60" s="52"/>
      <c r="D60" s="52"/>
      <c r="E60" s="52"/>
      <c r="F60" s="52"/>
      <c r="G60" s="52"/>
      <c r="H60" s="52"/>
      <c r="I60" s="52"/>
      <c r="J60" s="52"/>
      <c r="K60" s="52"/>
      <c r="L60" s="52"/>
      <c r="M60" s="52"/>
      <c r="N60" s="52"/>
      <c r="O60" s="52"/>
      <c r="P60" s="52"/>
      <c r="Q60" s="52"/>
      <c r="R60" s="52"/>
    </row>
    <row r="62" ht="63.75" customHeight="1">
      <c r="Q62" s="31"/>
    </row>
  </sheetData>
  <sheetProtection password="CCD6" sheet="1" objects="1" scenarios="1"/>
  <mergeCells count="7">
    <mergeCell ref="Q53:Q55"/>
    <mergeCell ref="M20:N23"/>
    <mergeCell ref="O31:P33"/>
    <mergeCell ref="Q38:Q40"/>
    <mergeCell ref="Q41:Q43"/>
    <mergeCell ref="O48:P49"/>
    <mergeCell ref="Q50:Q52"/>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14.xml><?xml version="1.0" encoding="utf-8"?>
<worksheet xmlns="http://schemas.openxmlformats.org/spreadsheetml/2006/main" xmlns:r="http://schemas.openxmlformats.org/officeDocument/2006/relationships">
  <sheetPr>
    <pageSetUpPr fitToPage="1"/>
  </sheetPr>
  <dimension ref="A1:R65"/>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3:18" ht="30">
      <c r="C3" s="39" t="str">
        <f>Teams!$B$6</f>
        <v>Team </v>
      </c>
      <c r="D3" s="40"/>
      <c r="E3" s="31"/>
      <c r="F3" s="31"/>
      <c r="G3" s="31"/>
      <c r="H3" s="31"/>
      <c r="I3" s="31"/>
      <c r="J3" s="31"/>
      <c r="K3" s="31"/>
      <c r="L3" s="31"/>
      <c r="R3" s="52"/>
    </row>
    <row r="4" spans="1:18" ht="30">
      <c r="A4" s="31"/>
      <c r="B4" s="31"/>
      <c r="C4" s="31"/>
      <c r="D4" s="41"/>
      <c r="E4" s="31"/>
      <c r="G4" s="31"/>
      <c r="H4" s="31"/>
      <c r="I4" s="31"/>
      <c r="J4" s="31"/>
      <c r="K4" s="31"/>
      <c r="L4" s="31"/>
      <c r="R4" s="52"/>
    </row>
    <row r="5" spans="1:18" ht="30">
      <c r="A5" s="39" t="str">
        <f>Teams!$B$7</f>
        <v>Team </v>
      </c>
      <c r="B5" s="40"/>
      <c r="C5" s="38">
        <v>4</v>
      </c>
      <c r="D5" s="41"/>
      <c r="E5" s="39">
        <f>IF(MAX(D3,D7)&lt;4,"",IF(AND(D3=4,D7=3),C3,IF(AND(D3=3,D7=4),C7,IF(MAX(D3,D7)&gt;=4,IF(D3=D7,"TIE BREAKER",IF(ABS(D3-D7)=1,"NEW MATCH",IF(D3&gt;D7,C3,C7)))))))</f>
      </c>
      <c r="F5" s="40"/>
      <c r="G5" s="31"/>
      <c r="H5" s="31"/>
      <c r="J5" s="31"/>
      <c r="K5" s="31"/>
      <c r="L5" s="31"/>
      <c r="R5" s="52"/>
    </row>
    <row r="6" spans="1:18" ht="30">
      <c r="A6" s="31"/>
      <c r="B6" s="41"/>
      <c r="C6" s="38"/>
      <c r="D6" s="42"/>
      <c r="E6" s="55">
        <f>IF(E5="","",IF(E5&lt;&gt;"",IF(OR(E5="TIE BREAKER",E5="NEW MATCH"),"",IF(E5=C3,C7,C3))))</f>
      </c>
      <c r="F6" s="41"/>
      <c r="G6" s="31"/>
      <c r="H6" s="31"/>
      <c r="I6" s="31"/>
      <c r="J6" s="31"/>
      <c r="K6" s="31"/>
      <c r="L6" s="31"/>
      <c r="R6" s="52"/>
    </row>
    <row r="7" spans="1:18" ht="30">
      <c r="A7" s="38">
        <v>1</v>
      </c>
      <c r="B7" s="41"/>
      <c r="C7" s="39">
        <f>IF(MAX(B5,B9)&lt;4,"",IF(AND(B5=4,B9=3),A5,IF(AND(B5=3,B9=4),A9,IF(MAX(B5,B9)&gt;=4,IF(B5=B9,"TIE BREAKER",IF(ABS(B5-B9)=1,"NEW MATCH",IF(B5&gt;B9,A5,A9)))))))</f>
      </c>
      <c r="D7" s="43"/>
      <c r="E7" s="31"/>
      <c r="F7" s="41"/>
      <c r="G7" s="31"/>
      <c r="H7" s="31"/>
      <c r="K7" s="31"/>
      <c r="L7" s="31"/>
      <c r="R7" s="52"/>
    </row>
    <row r="8" spans="1:18" ht="30">
      <c r="A8" s="31"/>
      <c r="B8" s="41"/>
      <c r="C8" s="55">
        <f>IF(C7="","",IF(C7&lt;&gt;"",IF(OR(C7="TIE BREAKER",C7="NEW MATCH"),"",IF(C7=A5,A9,A5))))</f>
      </c>
      <c r="D8" s="31"/>
      <c r="E8" s="31"/>
      <c r="F8" s="41"/>
      <c r="K8" s="31"/>
      <c r="L8" s="31"/>
      <c r="R8" s="52"/>
    </row>
    <row r="9" spans="1:18" ht="30">
      <c r="A9" s="39" t="str">
        <f>Teams!$B$8</f>
        <v>Team </v>
      </c>
      <c r="B9" s="43"/>
      <c r="C9" s="31"/>
      <c r="D9" s="31"/>
      <c r="F9" s="41"/>
      <c r="K9" s="31"/>
      <c r="L9" s="31"/>
      <c r="R9" s="52"/>
    </row>
    <row r="10" spans="1:18" ht="30">
      <c r="A10" s="31"/>
      <c r="B10" s="31"/>
      <c r="C10" s="31"/>
      <c r="D10" s="31"/>
      <c r="E10" s="38">
        <v>11</v>
      </c>
      <c r="F10" s="41"/>
      <c r="G10" s="39">
        <f>IF(MAX(F5,F15)&lt;4,"",IF(AND(F5=4,F15=3),E5,IF(AND(F5=3,F15=4),E15,IF(MAX(F5,F15)&gt;=4,IF(F5=F15,"TIE BREAKER",IF(ABS(F5-F15)=1,"NEW MATCH",IF(F5&gt;F15,E5,E15)))))))</f>
      </c>
      <c r="H10" s="40"/>
      <c r="I10" s="31"/>
      <c r="K10" s="31"/>
      <c r="L10" s="31"/>
      <c r="R10" s="52"/>
    </row>
    <row r="11" spans="1:18" ht="30">
      <c r="A11" s="31"/>
      <c r="B11" s="31"/>
      <c r="C11" s="31"/>
      <c r="D11" s="31"/>
      <c r="F11" s="41"/>
      <c r="G11" s="55">
        <f>IF(G10="","",IF(G10&lt;&gt;"",IF(OR(G10="TIE BREAKER",G10="NEW MATCH"),"",IF(G10=E5,E15,E5))))</f>
      </c>
      <c r="H11" s="41"/>
      <c r="I11" s="31"/>
      <c r="K11" s="31"/>
      <c r="L11" s="31"/>
      <c r="R11" s="52"/>
    </row>
    <row r="12" spans="1:18" ht="30">
      <c r="A12" s="31"/>
      <c r="B12" s="31"/>
      <c r="C12" s="31"/>
      <c r="D12" s="31"/>
      <c r="F12" s="41"/>
      <c r="G12" s="31"/>
      <c r="H12" s="41"/>
      <c r="I12" s="31"/>
      <c r="K12" s="31"/>
      <c r="L12" s="31"/>
      <c r="R12" s="52"/>
    </row>
    <row r="13" spans="3:18" ht="30">
      <c r="C13" s="39" t="str">
        <f>Teams!$B$9</f>
        <v>Team </v>
      </c>
      <c r="D13" s="40"/>
      <c r="E13" s="31"/>
      <c r="F13" s="41"/>
      <c r="G13" s="31"/>
      <c r="H13" s="41"/>
      <c r="I13" s="31"/>
      <c r="K13" s="31"/>
      <c r="L13" s="31"/>
      <c r="R13" s="52"/>
    </row>
    <row r="14" spans="3:18" ht="30">
      <c r="C14" s="31"/>
      <c r="D14" s="41"/>
      <c r="E14" s="31"/>
      <c r="F14" s="41"/>
      <c r="G14" s="31"/>
      <c r="H14" s="41"/>
      <c r="I14" s="31"/>
      <c r="K14" s="31"/>
      <c r="L14" s="31"/>
      <c r="R14" s="52"/>
    </row>
    <row r="15" spans="3:18" ht="30">
      <c r="C15" s="38">
        <v>5</v>
      </c>
      <c r="D15" s="41"/>
      <c r="E15" s="39">
        <f>IF(MAX(D13,D17)&lt;4,"",IF(AND(D13=4,D17=3),C13,IF(AND(D13=3,D17=4),C17,IF(MAX(D13,D17)&gt;=4,IF(D13=D17,"TIE BREAKER",IF(ABS(D13-D17)=1,"NEW MATCH",IF(D13&gt;D17,C13,C17)))))))</f>
      </c>
      <c r="F15" s="43"/>
      <c r="G15" s="31"/>
      <c r="H15" s="41"/>
      <c r="I15" s="31"/>
      <c r="K15" s="31"/>
      <c r="L15" s="31"/>
      <c r="R15" s="52"/>
    </row>
    <row r="16" spans="4:18" ht="30">
      <c r="D16" s="42"/>
      <c r="E16" s="55">
        <f>IF(E15="","",IF(E15&lt;&gt;"",IF(OR(E15="TIE BREAKER",E15="NEW MATCH"),"",IF(E15=C13,C17,C13))))</f>
      </c>
      <c r="F16" s="31"/>
      <c r="G16" s="31"/>
      <c r="H16" s="41"/>
      <c r="I16" s="31"/>
      <c r="K16" s="31"/>
      <c r="L16" s="31"/>
      <c r="R16" s="52"/>
    </row>
    <row r="17" spans="3:18" ht="30">
      <c r="C17" s="39" t="str">
        <f>Teams!$B$10</f>
        <v>Team </v>
      </c>
      <c r="D17" s="43"/>
      <c r="E17" s="31"/>
      <c r="F17" s="31"/>
      <c r="G17" s="31"/>
      <c r="H17" s="41"/>
      <c r="I17" s="31"/>
      <c r="K17" s="31"/>
      <c r="L17" s="31"/>
      <c r="R17" s="52"/>
    </row>
    <row r="18" spans="1:18" ht="30">
      <c r="A18" s="31"/>
      <c r="B18" s="31"/>
      <c r="C18" s="31"/>
      <c r="D18" s="31"/>
      <c r="E18" s="31"/>
      <c r="F18" s="31"/>
      <c r="G18" s="38">
        <v>15</v>
      </c>
      <c r="H18" s="41"/>
      <c r="I18" s="39"/>
      <c r="J18" s="39"/>
      <c r="K18" s="39"/>
      <c r="L18" s="39"/>
      <c r="M18" s="39">
        <f>IF(MAX(H10,H27)&lt;4,"",IF(AND(H10=4,H27=3),G10,IF(AND(H10=3,H27=4),G27,IF(MAX(H10,H27)&gt;=4,IF(H10=H27,"TIE BREAKER",IF(ABS(H10-H27)=1,"NEW MATCH",IF(H10&gt;H27,G10,G27)))))))</f>
      </c>
      <c r="N18" s="40"/>
      <c r="R18" s="52"/>
    </row>
    <row r="19" spans="1:18" ht="30">
      <c r="A19" s="31"/>
      <c r="B19" s="31"/>
      <c r="C19" s="31"/>
      <c r="D19" s="31"/>
      <c r="E19" s="31"/>
      <c r="F19" s="31"/>
      <c r="G19" s="31"/>
      <c r="H19" s="41"/>
      <c r="I19" s="31"/>
      <c r="K19" s="31"/>
      <c r="M19" s="55">
        <f>IF(M18="","",IF(M18&lt;&gt;"",IF(OR(M18="TIE BREAKER",M18="NEW MATCH"),"",IF(M18=G10,G27,G10))))</f>
      </c>
      <c r="N19" s="41"/>
      <c r="R19" s="52"/>
    </row>
    <row r="20" spans="1:18" ht="27.75" customHeight="1">
      <c r="A20" s="31"/>
      <c r="B20" s="31"/>
      <c r="C20" s="39" t="str">
        <f>Teams!$B$11</f>
        <v>Team </v>
      </c>
      <c r="D20" s="40"/>
      <c r="E20" s="31"/>
      <c r="F20" s="31"/>
      <c r="G20" s="31"/>
      <c r="H20" s="41"/>
      <c r="I20" s="31"/>
      <c r="J20" s="31"/>
      <c r="K20" s="31"/>
      <c r="L20" s="31"/>
      <c r="M20" s="81" t="s">
        <v>5</v>
      </c>
      <c r="N20" s="81"/>
      <c r="R20" s="52"/>
    </row>
    <row r="21" spans="1:18" ht="27.75" customHeight="1">
      <c r="A21" s="31"/>
      <c r="B21" s="31"/>
      <c r="C21" s="31"/>
      <c r="D21" s="41"/>
      <c r="E21" s="31"/>
      <c r="F21" s="31"/>
      <c r="G21" s="31"/>
      <c r="H21" s="41"/>
      <c r="I21" s="31"/>
      <c r="J21" s="31"/>
      <c r="K21" s="31"/>
      <c r="L21" s="31"/>
      <c r="M21" s="81"/>
      <c r="N21" s="81"/>
      <c r="R21" s="52"/>
    </row>
    <row r="22" spans="1:18" ht="27.75" customHeight="1">
      <c r="A22" s="39" t="str">
        <f>Teams!$B$12</f>
        <v>Team </v>
      </c>
      <c r="B22" s="40"/>
      <c r="C22" s="38">
        <v>6</v>
      </c>
      <c r="D22" s="41"/>
      <c r="E22" s="39">
        <f>IF(MAX(D20,D24)&lt;4,"",IF(AND(D20=4,D24=3),C20,IF(AND(D20=3,D24=4),C24,IF(MAX(D20,D24)&gt;=4,IF(D20=D24,"TIE BREAKER",IF(ABS(D20-D24)=1,"NEW MATCH",IF(D20&gt;D24,C20,C24)))))))</f>
      </c>
      <c r="F22" s="40"/>
      <c r="G22" s="31"/>
      <c r="H22" s="41"/>
      <c r="I22" s="31"/>
      <c r="J22" s="31"/>
      <c r="K22" s="31"/>
      <c r="L22" s="31"/>
      <c r="M22" s="81"/>
      <c r="N22" s="81"/>
      <c r="R22" s="52"/>
    </row>
    <row r="23" spans="1:18" ht="27.75" customHeight="1">
      <c r="A23" s="31"/>
      <c r="B23" s="41"/>
      <c r="C23" s="31"/>
      <c r="D23" s="41"/>
      <c r="E23" s="55">
        <f>IF(E22="","",IF(E22&lt;&gt;"",IF(OR(E22="TIE BREAKER",E22="NEW MATCH"),"",IF(E22=C20,C24,C20))))</f>
      </c>
      <c r="F23" s="41"/>
      <c r="G23" s="31"/>
      <c r="H23" s="41"/>
      <c r="I23" s="31"/>
      <c r="J23" s="31"/>
      <c r="K23" s="31"/>
      <c r="L23" s="31"/>
      <c r="M23" s="81"/>
      <c r="N23" s="81"/>
      <c r="R23" s="52"/>
    </row>
    <row r="24" spans="1:18" ht="30">
      <c r="A24" s="38">
        <v>2</v>
      </c>
      <c r="B24" s="41"/>
      <c r="C24" s="39">
        <f>IF(MAX(B22,B26)&lt;4,"",IF(AND(B22=4,B26=3),A22,IF(AND(B22=3,B26=4),A26,IF(MAX(B22,B26)&gt;=4,IF(B22=B26,"TIE BREAKER",IF(ABS(B22-B26)=1,"NEW MATCH",IF(B22&gt;B26,A22,A26)))))))</f>
      </c>
      <c r="D24" s="43"/>
      <c r="E24" s="31"/>
      <c r="F24" s="41"/>
      <c r="G24" s="31"/>
      <c r="H24" s="41"/>
      <c r="I24" s="31"/>
      <c r="J24" s="31"/>
      <c r="K24" s="31"/>
      <c r="L24" s="31"/>
      <c r="M24" s="31"/>
      <c r="N24" s="41"/>
      <c r="R24" s="52"/>
    </row>
    <row r="25" spans="1:18" ht="30">
      <c r="A25" s="31"/>
      <c r="B25" s="41"/>
      <c r="C25" s="55">
        <f>IF(C24="","",IF(C24&lt;&gt;"",IF(OR(C24="TIE BREAKER",C24="NEW MATCH"),"",IF(C24=A22,A26,A22))))</f>
      </c>
      <c r="D25" s="31"/>
      <c r="E25" s="31"/>
      <c r="F25" s="41"/>
      <c r="G25" s="31"/>
      <c r="H25" s="41"/>
      <c r="I25" s="31"/>
      <c r="J25" s="31"/>
      <c r="K25" s="31"/>
      <c r="L25" s="31"/>
      <c r="M25" s="31"/>
      <c r="N25" s="41"/>
      <c r="R25" s="52"/>
    </row>
    <row r="26" spans="1:18" ht="30">
      <c r="A26" s="39" t="str">
        <f>Teams!$B$13</f>
        <v>Team </v>
      </c>
      <c r="B26" s="43"/>
      <c r="C26" s="31"/>
      <c r="D26" s="31"/>
      <c r="E26" s="31"/>
      <c r="F26" s="41"/>
      <c r="G26" s="31"/>
      <c r="H26" s="41"/>
      <c r="I26" s="31"/>
      <c r="J26" s="31"/>
      <c r="K26" s="31"/>
      <c r="L26" s="31"/>
      <c r="M26" s="31"/>
      <c r="N26" s="41"/>
      <c r="O26" s="53"/>
      <c r="P26" s="31"/>
      <c r="R26" s="52"/>
    </row>
    <row r="27" spans="1:18" ht="30">
      <c r="A27" s="31"/>
      <c r="B27" s="31"/>
      <c r="C27" s="31"/>
      <c r="D27" s="31"/>
      <c r="E27" s="38">
        <v>12</v>
      </c>
      <c r="F27" s="41"/>
      <c r="G27" s="39">
        <f>IF(MAX(F22,F33)&lt;4,"",IF(AND(F22=4,F33=3),E22,IF(AND(F22=3,F33=4),E33,IF(MAX(F22,F33)&gt;=4,IF(F22=F33,"TIE BREAKER",IF(ABS(F22-F33)=1,"NEW MATCH",IF(F22&gt;F33,E22,E33)))))))</f>
      </c>
      <c r="H27" s="43"/>
      <c r="K27" s="31"/>
      <c r="L27" s="31"/>
      <c r="M27" s="31"/>
      <c r="N27" s="41"/>
      <c r="R27" s="52"/>
    </row>
    <row r="28" spans="1:18" ht="30">
      <c r="A28" s="31"/>
      <c r="B28" s="31"/>
      <c r="C28" s="31"/>
      <c r="D28" s="31"/>
      <c r="E28" s="31"/>
      <c r="F28" s="41"/>
      <c r="G28" s="55">
        <f>IF(G27="","",IF(G27&lt;&gt;"",IF(OR(G27="TIE BREAKER",G27="NEW MATCH"),"",IF(G27=E22,E33,E22))))</f>
      </c>
      <c r="H28" s="31"/>
      <c r="I28" s="31"/>
      <c r="K28" s="31"/>
      <c r="L28" s="31"/>
      <c r="M28" s="31"/>
      <c r="N28" s="41"/>
      <c r="R28" s="52"/>
    </row>
    <row r="29" spans="1:18" ht="30">
      <c r="A29" s="39" t="str">
        <f>Teams!$B$14</f>
        <v>Team </v>
      </c>
      <c r="B29" s="40"/>
      <c r="C29" s="31"/>
      <c r="D29" s="31"/>
      <c r="E29" s="31"/>
      <c r="F29" s="41"/>
      <c r="G29" s="31"/>
      <c r="H29" s="31"/>
      <c r="I29" s="31"/>
      <c r="K29" s="31"/>
      <c r="L29" s="31"/>
      <c r="M29" s="38">
        <v>20</v>
      </c>
      <c r="N29" s="41"/>
      <c r="O29" s="39">
        <f>IF(MAX(N18,N41)&lt;4,"",IF(AND(N18=4,N41=3),M18,IF(AND(N18=3,N41=4),M41,IF(MAX(N18,N41)&gt;=4,IF(N18=N41,"TIE BREAKER",IF(ABS(N18-N41)=1,"NEW MATCH",IF(N18&gt;N41,M18,M41)))))))</f>
      </c>
      <c r="P29" s="40"/>
      <c r="R29" s="52"/>
    </row>
    <row r="30" spans="1:18" ht="30">
      <c r="A30" s="31"/>
      <c r="B30" s="41"/>
      <c r="C30" s="31"/>
      <c r="D30" s="31"/>
      <c r="E30" s="31"/>
      <c r="F30" s="41"/>
      <c r="G30" s="31"/>
      <c r="H30" s="31"/>
      <c r="I30" s="31"/>
      <c r="K30" s="31"/>
      <c r="L30" s="31"/>
      <c r="M30" s="31"/>
      <c r="N30" s="41"/>
      <c r="O30" s="55">
        <f>IF(O29="","",IF(O29&lt;&gt;"",IF(OR(O29="TIE BREAKER",O29="NEW MATCH"),"",IF(O29=M18,M41,M18))))</f>
      </c>
      <c r="P30" s="41"/>
      <c r="Q30" s="31"/>
      <c r="R30" s="52"/>
    </row>
    <row r="31" spans="1:18" ht="30">
      <c r="A31" s="38">
        <v>3</v>
      </c>
      <c r="B31" s="41"/>
      <c r="C31" s="39">
        <f>IF(MAX(B29,B33)&lt;4,"",IF(AND(B29=4,B33=3),A29,IF(AND(B29=3,B33=4),A33,IF(MAX(B29,B33)&gt;=4,IF(B29=B33,"TIE BREAKER",IF(ABS(B29-B33)=1,"NEW MATCH",IF(B29&gt;B33,A29,A33)))))))</f>
      </c>
      <c r="D31" s="40"/>
      <c r="E31" s="31"/>
      <c r="F31" s="41"/>
      <c r="G31" s="31"/>
      <c r="H31" s="31"/>
      <c r="I31" s="31"/>
      <c r="K31" s="31"/>
      <c r="L31" s="31"/>
      <c r="M31" s="31"/>
      <c r="N31" s="41"/>
      <c r="O31" s="82">
        <f>IF(O29="","",IF(O29="TIE BREAKER",O29,IF(O29="NEW MATCH",O29,IF(O29=M18,"WINNER!","REMATCH REQUIRED"))))</f>
      </c>
      <c r="P31" s="82"/>
      <c r="R31" s="52"/>
    </row>
    <row r="32" spans="1:18" ht="30">
      <c r="A32" s="31"/>
      <c r="B32" s="41"/>
      <c r="C32" s="55">
        <f>IF(C31="","",IF(C31&lt;&gt;"",IF(OR(C31="TIE BREAKER",C31="NEW MATCH"),"",IF(C31=A29,A33,A29))))</f>
      </c>
      <c r="D32" s="41"/>
      <c r="E32" s="31"/>
      <c r="F32" s="41"/>
      <c r="G32" s="31"/>
      <c r="H32" s="31"/>
      <c r="I32" s="31"/>
      <c r="K32" s="31"/>
      <c r="L32" s="31"/>
      <c r="M32" s="31"/>
      <c r="N32" s="41"/>
      <c r="O32" s="82"/>
      <c r="P32" s="82"/>
      <c r="R32" s="52"/>
    </row>
    <row r="33" spans="1:18" ht="30">
      <c r="A33" s="39" t="str">
        <f>Teams!$B$15</f>
        <v>Team </v>
      </c>
      <c r="B33" s="43"/>
      <c r="C33" s="38">
        <v>7</v>
      </c>
      <c r="D33" s="41"/>
      <c r="E33" s="39">
        <f>IF(MAX(D31,D35)&lt;4,"",IF(AND(D31=4,D35=3),C31,IF(AND(D31=3,D35=4),C35,IF(MAX(D31,D35)&gt;=4,IF(D31=D35,"TIE BREAKER",IF(ABS(D31-D35)=1,"NEW MATCH",IF(D31&gt;D35,C31,C35)))))))</f>
      </c>
      <c r="F33" s="43"/>
      <c r="G33" s="31"/>
      <c r="H33" s="31"/>
      <c r="I33" s="31"/>
      <c r="K33" s="31"/>
      <c r="L33" s="31"/>
      <c r="M33" s="31"/>
      <c r="N33" s="41"/>
      <c r="O33" s="82"/>
      <c r="P33" s="82"/>
      <c r="R33" s="52"/>
    </row>
    <row r="34" spans="1:18" ht="30">
      <c r="A34" s="31"/>
      <c r="B34" s="31"/>
      <c r="D34" s="41"/>
      <c r="E34" s="55">
        <f>IF(E33="","",IF(E33&lt;&gt;"",IF(OR(E33="TIE BREAKER",E33="NEW MATCH"),"",IF(E33=C31,C35,C31))))</f>
      </c>
      <c r="G34" s="31"/>
      <c r="H34" s="31"/>
      <c r="I34" s="31"/>
      <c r="K34" s="31"/>
      <c r="L34" s="31"/>
      <c r="M34" s="31"/>
      <c r="N34" s="41"/>
      <c r="P34" s="41"/>
      <c r="R34" s="52"/>
    </row>
    <row r="35" spans="1:18" ht="30">
      <c r="A35" s="31"/>
      <c r="B35" s="31"/>
      <c r="C35" s="39" t="str">
        <f>Teams!$B$16</f>
        <v>Team </v>
      </c>
      <c r="D35" s="43"/>
      <c r="E35" s="31"/>
      <c r="F35" s="31"/>
      <c r="G35" s="31"/>
      <c r="H35" s="31"/>
      <c r="I35" s="31"/>
      <c r="M35" s="31"/>
      <c r="N35" s="41"/>
      <c r="P35" s="41"/>
      <c r="R35" s="52"/>
    </row>
    <row r="36" spans="5:18" ht="30">
      <c r="E36" s="31"/>
      <c r="F36" s="31"/>
      <c r="G36" s="31"/>
      <c r="H36" s="31"/>
      <c r="I36" s="31"/>
      <c r="J36" s="31"/>
      <c r="K36" s="39">
        <f>M19</f>
      </c>
      <c r="L36" s="40"/>
      <c r="M36" s="31"/>
      <c r="N36" s="41"/>
      <c r="P36" s="41"/>
      <c r="R36" s="52"/>
    </row>
    <row r="37" spans="3:18" ht="30">
      <c r="C37" s="31"/>
      <c r="D37" s="31"/>
      <c r="E37" s="31"/>
      <c r="F37" s="31"/>
      <c r="G37" s="31"/>
      <c r="H37" s="31"/>
      <c r="K37" s="53" t="s">
        <v>33</v>
      </c>
      <c r="L37" s="41"/>
      <c r="M37" s="31"/>
      <c r="N37" s="41"/>
      <c r="O37" s="38">
        <v>21</v>
      </c>
      <c r="P37" s="41"/>
      <c r="R37" s="52"/>
    </row>
    <row r="38" spans="1:18" ht="30">
      <c r="A38" s="31"/>
      <c r="B38" s="31"/>
      <c r="E38" s="48"/>
      <c r="F38" s="48"/>
      <c r="K38" s="31"/>
      <c r="L38" s="41"/>
      <c r="N38" s="41"/>
      <c r="P38" s="41"/>
      <c r="Q38" s="83">
        <f>IF(MAX(P29,P46)&lt;4,"",IF(AND(P29=4,P46=3),O29,IF(AND(P29=3,P46=4),O46,IF(MAX(P29,P46)&gt;=4,IF(P29=P46,"TIE BREAKER",IF(ABS(P29-P46)=1,"NEW MATCH",IF(P29&gt;P46,O29,O46)))))))</f>
      </c>
      <c r="R38" s="52"/>
    </row>
    <row r="39" spans="1:18" ht="30">
      <c r="A39" s="31"/>
      <c r="B39" s="31"/>
      <c r="C39" s="39">
        <f>E34</f>
      </c>
      <c r="D39" s="40"/>
      <c r="E39" s="38"/>
      <c r="F39" s="38"/>
      <c r="G39" s="39">
        <f>G11</f>
      </c>
      <c r="H39" s="40"/>
      <c r="I39" s="31"/>
      <c r="K39" s="31"/>
      <c r="L39" s="41"/>
      <c r="N39" s="41"/>
      <c r="P39" s="41"/>
      <c r="Q39" s="83"/>
      <c r="R39" s="52"/>
    </row>
    <row r="40" spans="3:18" ht="30">
      <c r="C40" s="53" t="s">
        <v>12</v>
      </c>
      <c r="D40" s="41"/>
      <c r="E40" s="48"/>
      <c r="F40" s="48"/>
      <c r="G40" s="53" t="s">
        <v>28</v>
      </c>
      <c r="H40" s="41"/>
      <c r="I40" s="31"/>
      <c r="K40" s="31"/>
      <c r="L40" s="41"/>
      <c r="N40" s="41"/>
      <c r="P40" s="41"/>
      <c r="Q40" s="83"/>
      <c r="R40" s="52"/>
    </row>
    <row r="41" spans="3:18" ht="30">
      <c r="C41" s="38">
        <v>8</v>
      </c>
      <c r="D41" s="41"/>
      <c r="E41" s="39">
        <f>IF(MAX(D39,D43)&lt;4,"",IF(AND(D39=4,D43=3),C39,IF(AND(D39=3,D43=4),C43,IF(MAX(D39,D43)&gt;=4,IF(D39=D43,"TIE BREAKER",IF(ABS(D39-D43)=1,"NEW MATCH",IF(D39&gt;D43,C39,C43)))))))</f>
      </c>
      <c r="F41" s="40"/>
      <c r="G41" s="38">
        <v>16</v>
      </c>
      <c r="H41" s="41"/>
      <c r="I41" s="39">
        <f>IF(MAX(H39,H43)&lt;4,"",IF(AND(H39=4,H43=3),G39,IF(AND(H39=3,H43=4),G43,IF(MAX(H39,H43)&gt;=4,IF(H39=H43,"TIE BREAKER",IF(ABS(H39-H43)=1,"NEW MATCH",IF(H39&gt;H43,G39,G43)))))))</f>
      </c>
      <c r="J41" s="40"/>
      <c r="K41" s="38">
        <v>19</v>
      </c>
      <c r="L41" s="41"/>
      <c r="M41" s="39">
        <f>IF(MAX(L36,L46)&lt;4,"",IF(AND(L36=4,L46=3),K36,IF(AND(L36=3,L46=4),K46,IF(MAX(L36,L46)&gt;=4,IF(L36=L46,"TIE BREAKER",IF(ABS(L36-L46)=1,"NEW MATCH",IF(L36&gt;L46,K36,K46)))))))</f>
      </c>
      <c r="N41" s="43"/>
      <c r="P41" s="41"/>
      <c r="Q41" s="84">
        <f>IF(Q38="","",IF(Q38="TIE BREAKER","",IF(Q38="NEW MATCH","","WINNER!")))</f>
      </c>
      <c r="R41" s="52"/>
    </row>
    <row r="42" spans="3:18" ht="30">
      <c r="C42" s="31"/>
      <c r="D42" s="41"/>
      <c r="E42" s="31"/>
      <c r="F42" s="41"/>
      <c r="G42" s="31"/>
      <c r="H42" s="41"/>
      <c r="I42" s="31"/>
      <c r="J42" s="41"/>
      <c r="K42" s="31"/>
      <c r="L42" s="41"/>
      <c r="M42" s="63"/>
      <c r="P42" s="41"/>
      <c r="Q42" s="84"/>
      <c r="R42" s="52"/>
    </row>
    <row r="43" spans="3:18" ht="30">
      <c r="C43" s="39">
        <f>C8</f>
      </c>
      <c r="D43" s="43"/>
      <c r="E43" s="38">
        <v>13</v>
      </c>
      <c r="F43" s="41"/>
      <c r="G43" s="39">
        <f>IF(MAX(F41,F45)&lt;4,"",IF(AND(F41=4,F45=3),E41,IF(AND(F41=3,F45=4),E45,IF(MAX(F41,F45)&gt;=4,IF(F41=F45,"TIE BREAKER",IF(ABS(F41-F45)=1,"NEW MATCH",IF(F41&gt;F45,E41,E45)))))))</f>
      </c>
      <c r="H43" s="43"/>
      <c r="I43" s="31"/>
      <c r="J43" s="41"/>
      <c r="K43" s="31"/>
      <c r="L43" s="41"/>
      <c r="P43" s="41"/>
      <c r="Q43" s="84"/>
      <c r="R43" s="52"/>
    </row>
    <row r="44" spans="3:18" ht="30">
      <c r="C44" s="53" t="s">
        <v>6</v>
      </c>
      <c r="D44" s="31"/>
      <c r="E44" s="31"/>
      <c r="F44" s="41"/>
      <c r="G44" s="31"/>
      <c r="J44" s="41"/>
      <c r="K44" s="31"/>
      <c r="L44" s="41"/>
      <c r="P44" s="41"/>
      <c r="R44" s="52"/>
    </row>
    <row r="45" spans="5:18" ht="30">
      <c r="E45" s="39">
        <f>E23</f>
      </c>
      <c r="F45" s="43"/>
      <c r="G45" s="31"/>
      <c r="H45" s="31"/>
      <c r="I45" s="31"/>
      <c r="J45" s="41"/>
      <c r="K45" s="31"/>
      <c r="L45" s="41"/>
      <c r="P45" s="41"/>
      <c r="R45" s="52"/>
    </row>
    <row r="46" spans="5:18" ht="30">
      <c r="E46" s="53" t="s">
        <v>10</v>
      </c>
      <c r="H46" s="31"/>
      <c r="I46" s="38">
        <v>18</v>
      </c>
      <c r="J46" s="41"/>
      <c r="K46" s="39">
        <f>IF(MAX(J41,J51)&lt;4,"",IF(AND(J41=4,J51=3),I41,IF(AND(J41=3,J51=4),I51,IF(MAX(J41,J51)&gt;=4,IF(J41=J51,"TIE BREAKER",IF(ABS(J41-J51)=1,"NEW MATCH",IF(J41&gt;J51,I41,I51)))))))</f>
      </c>
      <c r="L46" s="43"/>
      <c r="O46" s="39">
        <f>O30</f>
      </c>
      <c r="P46" s="43"/>
      <c r="R46" s="52"/>
    </row>
    <row r="47" spans="3:18" ht="30">
      <c r="C47" s="31"/>
      <c r="D47" s="31"/>
      <c r="E47" s="31"/>
      <c r="F47" s="31"/>
      <c r="G47" s="39">
        <f>G28</f>
      </c>
      <c r="H47" s="40"/>
      <c r="I47" s="31"/>
      <c r="J47" s="41"/>
      <c r="O47" s="53" t="s">
        <v>34</v>
      </c>
      <c r="R47" s="52"/>
    </row>
    <row r="48" spans="5:18" ht="30">
      <c r="E48" s="48"/>
      <c r="F48" s="48"/>
      <c r="G48" s="53" t="s">
        <v>27</v>
      </c>
      <c r="H48" s="41"/>
      <c r="I48" s="31"/>
      <c r="J48" s="41"/>
      <c r="K48" s="31"/>
      <c r="L48" s="31"/>
      <c r="M48" s="31"/>
      <c r="O48" s="89">
        <f>IF(O31="WINNER!","RUNNER UP","")</f>
      </c>
      <c r="P48" s="89"/>
      <c r="Q48" s="83">
        <f>IF(MAX(P29,P46)&lt;4,"",IF(AND(P29=4,P46=3),O46,IF(AND(P29=3,P46=4),O29,IF(MAX(P29,P46)&gt;=4,IF(P29=P46,"TIE BREAKER",IF(ABS(P29-P46)=1,"NEW MATCH",IF(P29&gt;P46,O46,O29)))))))</f>
      </c>
      <c r="R48" s="52"/>
    </row>
    <row r="49" spans="1:18" ht="30">
      <c r="A49" s="31"/>
      <c r="B49" s="31"/>
      <c r="C49" s="39">
        <f>E16</f>
      </c>
      <c r="D49" s="40"/>
      <c r="E49" s="38"/>
      <c r="F49" s="38"/>
      <c r="G49" s="31"/>
      <c r="H49" s="41"/>
      <c r="I49" s="31"/>
      <c r="J49" s="41"/>
      <c r="K49" s="31"/>
      <c r="L49" s="31"/>
      <c r="M49" s="31"/>
      <c r="O49" s="89"/>
      <c r="P49" s="89"/>
      <c r="Q49" s="83" t="s">
        <v>9</v>
      </c>
      <c r="R49" s="52"/>
    </row>
    <row r="50" spans="1:18" ht="30">
      <c r="A50" s="31"/>
      <c r="B50" s="31"/>
      <c r="C50" s="53" t="s">
        <v>26</v>
      </c>
      <c r="D50" s="41"/>
      <c r="E50" s="48"/>
      <c r="F50" s="48"/>
      <c r="G50" s="31"/>
      <c r="H50" s="41"/>
      <c r="I50" s="31"/>
      <c r="J50" s="41"/>
      <c r="K50" s="31"/>
      <c r="L50" s="31"/>
      <c r="M50" s="31"/>
      <c r="Q50" s="83"/>
      <c r="R50" s="52"/>
    </row>
    <row r="51" spans="1:18" ht="30">
      <c r="A51" s="31"/>
      <c r="B51" s="31"/>
      <c r="C51" s="38">
        <v>9</v>
      </c>
      <c r="D51" s="41"/>
      <c r="E51" s="39">
        <f>IF(MAX(D49,D53)&lt;4,"",IF(AND(D49=4,D53=3),C49,IF(AND(D49=3,D53=4),C53,IF(MAX(D49,D53)&gt;=4,IF(D49=D53,"TIE BREAKER",IF(ABS(D49-D53)=1,"NEW MATCH",IF(D49&gt;D53,C49,C53)))))))</f>
      </c>
      <c r="F51" s="40"/>
      <c r="G51" s="38">
        <v>17</v>
      </c>
      <c r="H51" s="41"/>
      <c r="I51" s="39">
        <f>IF(MAX(H47,H55)&lt;4,"",IF(AND(H47=4,H55=3),G47,IF(AND(H47=3,H55=4),G55,IF(MAX(H47,H55)&gt;=4,IF(H47=H55,"TIE BREAKER",IF(ABS(H47-H55)=1,"NEW MATCH",IF(H47&gt;H55,G47,G55)))))))</f>
      </c>
      <c r="J51" s="43"/>
      <c r="K51" s="31"/>
      <c r="L51" s="31"/>
      <c r="M51" s="31"/>
      <c r="Q51" s="86">
        <f>IF(Q48="","",IF(Q48="TIE BREAKER","",IF(Q48="NEW MATCH","","RUNNER UP")))</f>
      </c>
      <c r="R51" s="52"/>
    </row>
    <row r="52" spans="1:18" ht="30">
      <c r="A52" s="31"/>
      <c r="B52" s="31"/>
      <c r="C52" s="31"/>
      <c r="D52" s="41"/>
      <c r="E52" s="31"/>
      <c r="F52" s="41"/>
      <c r="G52" s="31"/>
      <c r="H52" s="41"/>
      <c r="I52" s="31"/>
      <c r="J52" s="31"/>
      <c r="K52" s="31"/>
      <c r="L52" s="31"/>
      <c r="M52" s="31"/>
      <c r="Q52" s="86"/>
      <c r="R52" s="52"/>
    </row>
    <row r="53" spans="3:18" ht="30">
      <c r="C53" s="39">
        <f>C25</f>
      </c>
      <c r="D53" s="43"/>
      <c r="E53" s="31"/>
      <c r="F53" s="41"/>
      <c r="G53" s="31"/>
      <c r="H53" s="41"/>
      <c r="I53" s="31"/>
      <c r="J53" s="31"/>
      <c r="K53" s="31"/>
      <c r="L53" s="31"/>
      <c r="Q53" s="86"/>
      <c r="R53" s="52"/>
    </row>
    <row r="54" spans="3:18" ht="30">
      <c r="C54" s="53" t="s">
        <v>7</v>
      </c>
      <c r="D54" s="31"/>
      <c r="E54" s="31"/>
      <c r="F54" s="41"/>
      <c r="G54" s="31"/>
      <c r="H54" s="41"/>
      <c r="I54" s="31"/>
      <c r="J54" s="31"/>
      <c r="K54" s="31"/>
      <c r="L54" s="31"/>
      <c r="R54" s="52"/>
    </row>
    <row r="55" spans="3:18" ht="30">
      <c r="C55" s="31"/>
      <c r="D55" s="31"/>
      <c r="E55" s="38">
        <v>14</v>
      </c>
      <c r="F55" s="41"/>
      <c r="G55" s="39">
        <f>IF(MAX(F51,F59)&lt;4,"",IF(AND(F51=4,F59=3),E51,IF(AND(F51=3,F59=4),E59,IF(MAX(F51,F59)&gt;=4,IF(F51=F59,"TIE BREAKER",IF(ABS(F51-F59)=1,"NEW MATCH",IF(F51&gt;F59,E51,E59)))))))</f>
      </c>
      <c r="H55" s="43"/>
      <c r="I55" s="31"/>
      <c r="J55" s="31"/>
      <c r="K55" s="31"/>
      <c r="L55" s="31"/>
      <c r="R55" s="52"/>
    </row>
    <row r="56" spans="3:18" ht="30">
      <c r="C56" s="31"/>
      <c r="D56" s="31"/>
      <c r="E56" s="31"/>
      <c r="F56" s="41"/>
      <c r="G56" s="31"/>
      <c r="H56" s="31"/>
      <c r="I56" s="31"/>
      <c r="J56" s="31"/>
      <c r="K56" s="31"/>
      <c r="L56" s="31"/>
      <c r="R56" s="52"/>
    </row>
    <row r="57" spans="1:18" ht="30">
      <c r="A57" s="31"/>
      <c r="B57" s="31"/>
      <c r="C57" s="39">
        <f>C32</f>
      </c>
      <c r="D57" s="40"/>
      <c r="E57" s="31"/>
      <c r="F57" s="41"/>
      <c r="G57" s="31"/>
      <c r="H57" s="31"/>
      <c r="I57" s="31"/>
      <c r="J57" s="31"/>
      <c r="K57" s="31"/>
      <c r="L57" s="31"/>
      <c r="R57" s="52"/>
    </row>
    <row r="58" spans="1:18" ht="30">
      <c r="A58" s="31"/>
      <c r="B58" s="31"/>
      <c r="C58" s="53" t="s">
        <v>14</v>
      </c>
      <c r="D58" s="41"/>
      <c r="E58" s="31"/>
      <c r="F58" s="41"/>
      <c r="G58" s="31"/>
      <c r="H58" s="31"/>
      <c r="I58" s="31"/>
      <c r="J58" s="31"/>
      <c r="K58" s="31"/>
      <c r="L58" s="31"/>
      <c r="R58" s="52"/>
    </row>
    <row r="59" spans="1:18" ht="30">
      <c r="A59" s="31"/>
      <c r="B59" s="31"/>
      <c r="C59" s="38">
        <v>10</v>
      </c>
      <c r="D59" s="41"/>
      <c r="E59" s="39">
        <f>IF(MAX(D57,D61)&lt;4,"",IF(AND(D57=4,D61=3),C57,IF(AND(D57=3,D61=4),C61,IF(MAX(D57,D61)&gt;=4,IF(D57=D61,"TIE BREAKER",IF(ABS(D57-D61)=1,"NEW MATCH",IF(D57&gt;D61,C57,C61)))))))</f>
      </c>
      <c r="F59" s="43"/>
      <c r="G59" s="31"/>
      <c r="H59" s="31"/>
      <c r="I59" s="31"/>
      <c r="J59" s="31"/>
      <c r="K59" s="31"/>
      <c r="L59" s="31"/>
      <c r="R59" s="52"/>
    </row>
    <row r="60" spans="3:18" ht="30">
      <c r="C60" s="31"/>
      <c r="D60" s="41"/>
      <c r="E60" s="31"/>
      <c r="F60" s="31"/>
      <c r="G60" s="31"/>
      <c r="H60" s="31"/>
      <c r="I60" s="31"/>
      <c r="J60" s="31"/>
      <c r="K60" s="31"/>
      <c r="L60" s="31"/>
      <c r="R60" s="52"/>
    </row>
    <row r="61" spans="3:18" ht="30">
      <c r="C61" s="39">
        <f>E6</f>
      </c>
      <c r="D61" s="43"/>
      <c r="E61" s="31"/>
      <c r="F61" s="31"/>
      <c r="G61" s="31"/>
      <c r="H61" s="31"/>
      <c r="I61" s="31"/>
      <c r="J61" s="31"/>
      <c r="K61" s="31"/>
      <c r="L61" s="31"/>
      <c r="R61" s="52"/>
    </row>
    <row r="62" spans="3:18" ht="30">
      <c r="C62" s="53" t="s">
        <v>8</v>
      </c>
      <c r="D62" s="31"/>
      <c r="E62" s="31"/>
      <c r="F62" s="31"/>
      <c r="G62" s="31"/>
      <c r="H62" s="31"/>
      <c r="I62" s="31"/>
      <c r="J62" s="31"/>
      <c r="R62" s="52"/>
    </row>
    <row r="63" spans="1:18" ht="64.5" customHeight="1">
      <c r="A63" s="52"/>
      <c r="B63" s="52"/>
      <c r="C63" s="52"/>
      <c r="D63" s="52"/>
      <c r="E63" s="52"/>
      <c r="F63" s="52"/>
      <c r="G63" s="52"/>
      <c r="H63" s="52"/>
      <c r="I63" s="52"/>
      <c r="J63" s="52"/>
      <c r="K63" s="52"/>
      <c r="L63" s="52"/>
      <c r="M63" s="52"/>
      <c r="N63" s="52"/>
      <c r="O63" s="52"/>
      <c r="P63" s="52"/>
      <c r="Q63" s="52"/>
      <c r="R63" s="52"/>
    </row>
    <row r="65" ht="63.75" customHeight="1">
      <c r="Q65" s="31"/>
    </row>
  </sheetData>
  <sheetProtection password="CCD6" sheet="1" objects="1" scenarios="1"/>
  <mergeCells count="7">
    <mergeCell ref="Q51:Q53"/>
    <mergeCell ref="M20:N23"/>
    <mergeCell ref="O31:P33"/>
    <mergeCell ref="Q38:Q40"/>
    <mergeCell ref="Q41:Q43"/>
    <mergeCell ref="O48:P49"/>
    <mergeCell ref="Q48:Q50"/>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15.xml><?xml version="1.0" encoding="utf-8"?>
<worksheet xmlns="http://schemas.openxmlformats.org/spreadsheetml/2006/main" xmlns:r="http://schemas.openxmlformats.org/officeDocument/2006/relationships">
  <sheetPr>
    <pageSetUpPr fitToPage="1"/>
  </sheetPr>
  <dimension ref="A1:R73"/>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3:18" ht="30">
      <c r="C3" s="39" t="str">
        <f>Teams!$B$6</f>
        <v>Team </v>
      </c>
      <c r="D3" s="40"/>
      <c r="E3" s="31"/>
      <c r="F3" s="31"/>
      <c r="G3" s="31"/>
      <c r="H3" s="31"/>
      <c r="I3" s="31"/>
      <c r="J3" s="31"/>
      <c r="K3" s="31"/>
      <c r="L3" s="31"/>
      <c r="R3" s="52"/>
    </row>
    <row r="4" spans="1:18" ht="30">
      <c r="A4" s="31"/>
      <c r="B4" s="31"/>
      <c r="D4" s="42"/>
      <c r="G4" s="31"/>
      <c r="H4" s="31"/>
      <c r="I4" s="31"/>
      <c r="J4" s="31"/>
      <c r="K4" s="31"/>
      <c r="L4" s="31"/>
      <c r="R4" s="52"/>
    </row>
    <row r="5" spans="1:18" ht="30">
      <c r="A5" s="39" t="str">
        <f>Teams!$B$7</f>
        <v>Team </v>
      </c>
      <c r="B5" s="40"/>
      <c r="C5" s="38">
        <v>5</v>
      </c>
      <c r="D5" s="41"/>
      <c r="E5" s="39">
        <f>IF(MAX(D3,D7)&lt;4,"",IF(AND(D3=4,D7=3),C3,IF(AND(D3=3,D7=4),C7,IF(MAX(D3,D7)&gt;=4,IF(D3=D7,"TIE BREAKER",IF(ABS(D3-D7)=1,"NEW MATCH",IF(D3&gt;D7,C3,C7)))))))</f>
      </c>
      <c r="F5" s="40"/>
      <c r="G5" s="31"/>
      <c r="H5" s="31"/>
      <c r="I5" s="31"/>
      <c r="J5" s="31"/>
      <c r="K5" s="31"/>
      <c r="L5" s="31"/>
      <c r="R5" s="52"/>
    </row>
    <row r="6" spans="1:18" ht="30">
      <c r="A6" s="31"/>
      <c r="B6" s="41"/>
      <c r="C6" s="31"/>
      <c r="D6" s="41"/>
      <c r="E6" s="55">
        <f>IF(E5="","",IF(E5&lt;&gt;"",IF(OR(E5="TIE BREAKER",E5="NEW MATCH"),"",IF(E5=C3,C7,C3))))</f>
      </c>
      <c r="F6" s="41"/>
      <c r="G6" s="31"/>
      <c r="H6" s="31"/>
      <c r="I6" s="31"/>
      <c r="J6" s="31"/>
      <c r="K6" s="31"/>
      <c r="L6" s="31"/>
      <c r="R6" s="52"/>
    </row>
    <row r="7" spans="1:18" ht="30">
      <c r="A7" s="38">
        <v>1</v>
      </c>
      <c r="B7" s="41"/>
      <c r="C7" s="39">
        <f>IF(MAX(B5,B9)&lt;4,"",IF(AND(B5=4,B9=3),A5,IF(AND(B5=3,B9=4),A9,IF(MAX(B5,B9)&gt;=4,IF(B5=B9,"TIE BREAKER",IF(ABS(B5-B9)=1,"NEW MATCH",IF(B5&gt;B9,A5,A9)))))))</f>
      </c>
      <c r="D7" s="43"/>
      <c r="E7" s="31"/>
      <c r="F7" s="41"/>
      <c r="G7" s="31"/>
      <c r="H7" s="31"/>
      <c r="I7" s="31"/>
      <c r="J7" s="31"/>
      <c r="K7" s="31"/>
      <c r="L7" s="31"/>
      <c r="R7" s="52"/>
    </row>
    <row r="8" spans="1:18" ht="30">
      <c r="A8" s="31"/>
      <c r="B8" s="41"/>
      <c r="C8" s="55">
        <f>IF(C7="","",IF(C7&lt;&gt;"",IF(OR(C7="TIE BREAKER",C7="NEW MATCH"),"",IF(C7=A5,A9,A5))))</f>
      </c>
      <c r="D8" s="31"/>
      <c r="E8" s="31"/>
      <c r="F8" s="41"/>
      <c r="G8" s="31"/>
      <c r="H8" s="31"/>
      <c r="J8" s="31"/>
      <c r="K8" s="31"/>
      <c r="L8" s="31"/>
      <c r="R8" s="52"/>
    </row>
    <row r="9" spans="1:18" ht="30">
      <c r="A9" s="39" t="str">
        <f>Teams!$B$8</f>
        <v>Team </v>
      </c>
      <c r="B9" s="43"/>
      <c r="C9" s="31"/>
      <c r="D9" s="31"/>
      <c r="E9" s="31"/>
      <c r="F9" s="41"/>
      <c r="G9" s="31"/>
      <c r="H9" s="31"/>
      <c r="I9" s="31"/>
      <c r="J9" s="31"/>
      <c r="K9" s="31"/>
      <c r="L9" s="31"/>
      <c r="R9" s="52"/>
    </row>
    <row r="10" spans="1:18" ht="30">
      <c r="A10" s="31"/>
      <c r="B10" s="31"/>
      <c r="C10" s="31"/>
      <c r="D10" s="31"/>
      <c r="E10" s="31"/>
      <c r="F10" s="41"/>
      <c r="G10" s="31"/>
      <c r="H10" s="31"/>
      <c r="K10" s="31"/>
      <c r="L10" s="31"/>
      <c r="R10" s="52"/>
    </row>
    <row r="11" spans="1:18" ht="30">
      <c r="A11" s="31"/>
      <c r="B11" s="31"/>
      <c r="C11" s="31"/>
      <c r="D11" s="31"/>
      <c r="E11" s="38">
        <v>13</v>
      </c>
      <c r="F11" s="41"/>
      <c r="G11" s="39">
        <f>IF(MAX(F5,F17)&lt;4,"",IF(AND(F5=4,F17=3),E5,IF(AND(F5=3,F17=4),E17,IF(MAX(F5,F17)&gt;=4,IF(F5=F17,"TIE BREAKER",IF(ABS(F5-F17)=1,"NEW MATCH",IF(F5&gt;F17,E5,E17)))))))</f>
      </c>
      <c r="H11" s="40"/>
      <c r="K11" s="31"/>
      <c r="L11" s="31"/>
      <c r="R11" s="52"/>
    </row>
    <row r="12" spans="1:18" ht="30">
      <c r="A12" s="31"/>
      <c r="B12" s="31"/>
      <c r="C12" s="31"/>
      <c r="D12" s="31"/>
      <c r="E12" s="31"/>
      <c r="F12" s="41"/>
      <c r="G12" s="55">
        <f>IF(G11="","",IF(G11&lt;&gt;"",IF(OR(G11="TIE BREAKER",G11="NEW MATCH"),"",IF(G11=E5,E17,E5))))</f>
      </c>
      <c r="H12" s="41"/>
      <c r="I12" s="31"/>
      <c r="K12" s="31"/>
      <c r="L12" s="31"/>
      <c r="R12" s="52"/>
    </row>
    <row r="13" spans="1:18" ht="30">
      <c r="A13" s="39" t="str">
        <f>Teams!$B$9</f>
        <v>Team </v>
      </c>
      <c r="B13" s="40"/>
      <c r="C13" s="31"/>
      <c r="D13" s="31"/>
      <c r="E13" s="31"/>
      <c r="F13" s="41"/>
      <c r="G13" s="31"/>
      <c r="H13" s="41"/>
      <c r="I13" s="31"/>
      <c r="K13" s="31"/>
      <c r="L13" s="31"/>
      <c r="R13" s="52"/>
    </row>
    <row r="14" spans="1:18" ht="30">
      <c r="A14" s="31"/>
      <c r="B14" s="41"/>
      <c r="C14" s="31"/>
      <c r="D14" s="31"/>
      <c r="E14" s="31"/>
      <c r="F14" s="41"/>
      <c r="G14" s="31"/>
      <c r="H14" s="41"/>
      <c r="I14" s="31"/>
      <c r="K14" s="31"/>
      <c r="L14" s="31"/>
      <c r="R14" s="52"/>
    </row>
    <row r="15" spans="1:18" ht="30">
      <c r="A15" s="38">
        <v>2</v>
      </c>
      <c r="B15" s="41"/>
      <c r="C15" s="39">
        <f>IF(MAX(B13,B17)&lt;4,"",IF(AND(B13=4,B17=3),A13,IF(AND(B13=3,B17=4),A17,IF(MAX(B13,B17)&gt;=4,IF(B13=B17,"TIE BREAKER",IF(ABS(B13-B17)=1,"NEW MATCH",IF(B13&gt;B17,A13,A17)))))))</f>
      </c>
      <c r="D15" s="40"/>
      <c r="E15" s="31"/>
      <c r="F15" s="41"/>
      <c r="G15" s="31"/>
      <c r="H15" s="41"/>
      <c r="I15" s="31"/>
      <c r="K15" s="31"/>
      <c r="L15" s="31"/>
      <c r="R15" s="52"/>
    </row>
    <row r="16" spans="1:18" ht="30">
      <c r="A16" s="31"/>
      <c r="B16" s="41"/>
      <c r="C16" s="55">
        <f>IF(C15="","",IF(C15&lt;&gt;"",IF(OR(C15="TIE BREAKER",C15="NEW MATCH"),"",IF(C15=A13,A17,A13))))</f>
      </c>
      <c r="D16" s="41"/>
      <c r="E16" s="31"/>
      <c r="F16" s="41"/>
      <c r="G16" s="31"/>
      <c r="H16" s="41"/>
      <c r="I16" s="31"/>
      <c r="K16" s="31"/>
      <c r="L16" s="31"/>
      <c r="R16" s="52"/>
    </row>
    <row r="17" spans="1:18" ht="30">
      <c r="A17" s="39" t="str">
        <f>Teams!$B$10</f>
        <v>Team </v>
      </c>
      <c r="B17" s="43"/>
      <c r="C17" s="38">
        <v>6</v>
      </c>
      <c r="D17" s="41"/>
      <c r="E17" s="39">
        <f>IF(MAX(D15,D19)&lt;4,"",IF(AND(D15=4,D19=3),C15,IF(AND(D15=3,D19=4),C19,IF(MAX(D15,D19)&gt;=4,IF(D15=D19,"TIE BREAKER",IF(ABS(D15-D19)=1,"NEW MATCH",IF(D15&gt;D19,C15,C19)))))))</f>
      </c>
      <c r="F17" s="43"/>
      <c r="G17" s="31"/>
      <c r="H17" s="41"/>
      <c r="I17" s="31"/>
      <c r="K17" s="31"/>
      <c r="L17" s="31"/>
      <c r="R17" s="52"/>
    </row>
    <row r="18" spans="1:18" ht="30">
      <c r="A18" s="31"/>
      <c r="B18" s="31"/>
      <c r="C18" s="31"/>
      <c r="D18" s="41"/>
      <c r="E18" s="55">
        <f>IF(E17="","",IF(E17&lt;&gt;"",IF(OR(E17="TIE BREAKER",E17="NEW MATCH"),"",IF(E17=C15,C19,C15))))</f>
      </c>
      <c r="F18" s="31"/>
      <c r="G18" s="31"/>
      <c r="H18" s="41"/>
      <c r="I18" s="31"/>
      <c r="K18" s="31"/>
      <c r="L18" s="31"/>
      <c r="R18" s="52"/>
    </row>
    <row r="19" spans="3:18" ht="30">
      <c r="C19" s="39" t="str">
        <f>Teams!$B$11</f>
        <v>Team </v>
      </c>
      <c r="D19" s="43"/>
      <c r="E19" s="31"/>
      <c r="F19" s="31"/>
      <c r="G19" s="31"/>
      <c r="H19" s="41"/>
      <c r="K19" s="31"/>
      <c r="R19" s="52"/>
    </row>
    <row r="20" spans="1:18" ht="30">
      <c r="A20" s="31"/>
      <c r="B20" s="31"/>
      <c r="C20" s="31"/>
      <c r="D20" s="31"/>
      <c r="E20" s="31"/>
      <c r="F20" s="31"/>
      <c r="H20" s="41"/>
      <c r="R20" s="52"/>
    </row>
    <row r="21" spans="1:18" ht="30">
      <c r="A21" s="31"/>
      <c r="B21" s="31"/>
      <c r="C21" s="31"/>
      <c r="D21" s="31"/>
      <c r="E21" s="31"/>
      <c r="F21" s="31"/>
      <c r="G21" s="38">
        <v>17</v>
      </c>
      <c r="H21" s="41"/>
      <c r="I21" s="39"/>
      <c r="J21" s="39"/>
      <c r="K21" s="39"/>
      <c r="L21" s="39"/>
      <c r="M21" s="39">
        <f>IF(MAX(H11,H31)&lt;4,"",IF(AND(H11=4,H31=3),G11,IF(AND(H11=3,H31=4),G31,IF(MAX(H11,H31)&gt;=4,IF(H11=H31,"TIE BREAKER",IF(ABS(H11-H31)=1,"NEW MATCH",IF(H11&gt;H31,G11,G31)))))))</f>
      </c>
      <c r="N21" s="40"/>
      <c r="R21" s="52"/>
    </row>
    <row r="22" spans="1:18" ht="30">
      <c r="A22" s="31"/>
      <c r="B22" s="31"/>
      <c r="C22" s="31"/>
      <c r="E22" s="31"/>
      <c r="F22" s="31"/>
      <c r="G22" s="31"/>
      <c r="H22" s="41"/>
      <c r="I22" s="31"/>
      <c r="K22" s="31"/>
      <c r="M22" s="55">
        <f>IF(M21="","",IF(M21&lt;&gt;"",IF(OR(M21="TIE BREAKER",M21="NEW MATCH"),"",IF(M21=G11,G31,G11))))</f>
      </c>
      <c r="N22" s="41"/>
      <c r="R22" s="52"/>
    </row>
    <row r="23" spans="1:18" ht="27.75" customHeight="1">
      <c r="A23" s="31"/>
      <c r="B23" s="31"/>
      <c r="C23" s="39" t="str">
        <f>Teams!$B$12</f>
        <v>Team </v>
      </c>
      <c r="D23" s="40"/>
      <c r="G23" s="31"/>
      <c r="H23" s="41"/>
      <c r="I23" s="31"/>
      <c r="J23" s="31"/>
      <c r="K23" s="31"/>
      <c r="L23" s="31"/>
      <c r="M23" s="81" t="s">
        <v>5</v>
      </c>
      <c r="N23" s="81"/>
      <c r="R23" s="52"/>
    </row>
    <row r="24" spans="1:18" ht="27.75" customHeight="1">
      <c r="A24" s="31"/>
      <c r="B24" s="31"/>
      <c r="D24" s="41"/>
      <c r="G24" s="31"/>
      <c r="H24" s="41"/>
      <c r="I24" s="31"/>
      <c r="J24" s="31"/>
      <c r="K24" s="31"/>
      <c r="L24" s="31"/>
      <c r="M24" s="81"/>
      <c r="N24" s="81"/>
      <c r="R24" s="52"/>
    </row>
    <row r="25" spans="1:18" ht="27.75" customHeight="1">
      <c r="A25" s="39" t="str">
        <f>Teams!$B$13</f>
        <v>Team </v>
      </c>
      <c r="B25" s="40"/>
      <c r="C25" s="38">
        <v>7</v>
      </c>
      <c r="D25" s="41"/>
      <c r="E25" s="39">
        <f>IF(MAX(D23,D27)&lt;4,"",IF(AND(D23=4,D27=3),C23,IF(AND(D23=3,D27=4),C27,IF(MAX(D23,D27)&gt;=4,IF(D23=D27,"TIE BREAKER",IF(ABS(D23-D27)=1,"NEW MATCH",IF(D23&gt;D27,C23,C27)))))))</f>
      </c>
      <c r="F25" s="40"/>
      <c r="G25" s="31"/>
      <c r="H25" s="41"/>
      <c r="I25" s="31"/>
      <c r="J25" s="31"/>
      <c r="K25" s="31"/>
      <c r="L25" s="31"/>
      <c r="M25" s="81"/>
      <c r="N25" s="81"/>
      <c r="R25" s="52"/>
    </row>
    <row r="26" spans="1:18" ht="27.75" customHeight="1">
      <c r="A26" s="31"/>
      <c r="B26" s="41"/>
      <c r="C26" s="38"/>
      <c r="D26" s="42"/>
      <c r="E26" s="55">
        <f>IF(E25="","",IF(E25&lt;&gt;"",IF(OR(E25="TIE BREAKER",E25="NEW MATCH"),"",IF(E25=C23,C27,C23))))</f>
      </c>
      <c r="F26" s="41"/>
      <c r="G26" s="31"/>
      <c r="H26" s="41"/>
      <c r="I26" s="31"/>
      <c r="J26" s="31"/>
      <c r="K26" s="31"/>
      <c r="L26" s="31"/>
      <c r="M26" s="81"/>
      <c r="N26" s="81"/>
      <c r="R26" s="52"/>
    </row>
    <row r="27" spans="1:18" ht="30">
      <c r="A27" s="38">
        <v>3</v>
      </c>
      <c r="B27" s="41"/>
      <c r="C27" s="39">
        <f>IF(MAX(B25,B29)&lt;4,"",IF(AND(B25=4,B29=3),A25,IF(AND(B25=3,B29=4),A29,IF(MAX(B25,B29)&gt;=4,IF(B25=B29,"TIE BREAKER",IF(ABS(B25-B29)=1,"NEW MATCH",IF(B25&gt;B29,A25,A29)))))))</f>
      </c>
      <c r="D27" s="43"/>
      <c r="E27" s="31"/>
      <c r="F27" s="41"/>
      <c r="G27" s="31"/>
      <c r="H27" s="41"/>
      <c r="I27" s="31"/>
      <c r="J27" s="31"/>
      <c r="K27" s="31"/>
      <c r="L27" s="31"/>
      <c r="M27" s="31"/>
      <c r="N27" s="41"/>
      <c r="R27" s="52"/>
    </row>
    <row r="28" spans="1:18" ht="30">
      <c r="A28" s="31"/>
      <c r="B28" s="41"/>
      <c r="C28" s="55">
        <f>IF(C27="","",IF(C27&lt;&gt;"",IF(OR(C27="TIE BREAKER",C27="NEW MATCH"),"",IF(C27=A25,A29,A25))))</f>
      </c>
      <c r="D28" s="31"/>
      <c r="E28" s="31"/>
      <c r="F28" s="41"/>
      <c r="G28" s="31"/>
      <c r="H28" s="41"/>
      <c r="I28" s="31"/>
      <c r="J28" s="31"/>
      <c r="K28" s="31"/>
      <c r="L28" s="31"/>
      <c r="M28" s="31"/>
      <c r="N28" s="41"/>
      <c r="R28" s="52"/>
    </row>
    <row r="29" spans="1:18" ht="30">
      <c r="A29" s="39" t="str">
        <f>Teams!$B$14</f>
        <v>Team </v>
      </c>
      <c r="B29" s="43"/>
      <c r="C29" s="31"/>
      <c r="D29" s="31"/>
      <c r="E29" s="31"/>
      <c r="F29" s="41"/>
      <c r="G29" s="31"/>
      <c r="H29" s="41"/>
      <c r="I29" s="31"/>
      <c r="J29" s="31"/>
      <c r="K29" s="31"/>
      <c r="L29" s="31"/>
      <c r="M29" s="31"/>
      <c r="N29" s="41"/>
      <c r="O29" s="53"/>
      <c r="P29" s="31"/>
      <c r="R29" s="52"/>
    </row>
    <row r="30" spans="1:18" ht="30">
      <c r="A30" s="31"/>
      <c r="B30" s="31"/>
      <c r="C30" s="31"/>
      <c r="D30" s="31"/>
      <c r="E30" s="31"/>
      <c r="F30" s="41"/>
      <c r="G30" s="31"/>
      <c r="H30" s="41"/>
      <c r="K30" s="31"/>
      <c r="L30" s="31"/>
      <c r="M30" s="31"/>
      <c r="N30" s="41"/>
      <c r="R30" s="52"/>
    </row>
    <row r="31" spans="1:18" ht="30">
      <c r="A31" s="31"/>
      <c r="B31" s="31"/>
      <c r="C31" s="31"/>
      <c r="D31" s="31"/>
      <c r="E31" s="38">
        <v>14</v>
      </c>
      <c r="F31" s="41"/>
      <c r="G31" s="39">
        <f>IF(MAX(F25,F37)&lt;4,"",IF(AND(F25=4,F37=3),E25,IF(AND(F25=3,F37=4),E37,IF(MAX(F25,F37)&gt;=4,IF(F25=F37,"TIE BREAKER",IF(ABS(F25-F37)=1,"NEW MATCH",IF(F25&gt;F37,E25,E37)))))))</f>
      </c>
      <c r="H31" s="43"/>
      <c r="K31" s="31"/>
      <c r="L31" s="31"/>
      <c r="M31" s="31"/>
      <c r="N31" s="41"/>
      <c r="R31" s="52"/>
    </row>
    <row r="32" spans="1:18" ht="30">
      <c r="A32" s="31"/>
      <c r="B32" s="31"/>
      <c r="C32" s="31"/>
      <c r="D32" s="31"/>
      <c r="E32" s="31"/>
      <c r="F32" s="41"/>
      <c r="G32" s="55">
        <f>IF(G31="","",IF(G31&lt;&gt;"",IF(OR(G31="TIE BREAKER",G31="NEW MATCH"),"",IF(G31=E25,E37,E25))))</f>
      </c>
      <c r="H32" s="31"/>
      <c r="I32" s="31"/>
      <c r="K32" s="31"/>
      <c r="L32" s="31"/>
      <c r="M32" s="31"/>
      <c r="N32" s="41"/>
      <c r="R32" s="52"/>
    </row>
    <row r="33" spans="1:18" ht="30">
      <c r="A33" s="39" t="str">
        <f>Teams!$B$15</f>
        <v>Team </v>
      </c>
      <c r="B33" s="40"/>
      <c r="C33" s="31"/>
      <c r="D33" s="31"/>
      <c r="E33" s="31"/>
      <c r="F33" s="41"/>
      <c r="G33" s="31"/>
      <c r="H33" s="31"/>
      <c r="I33" s="31"/>
      <c r="K33" s="31"/>
      <c r="L33" s="31"/>
      <c r="N33" s="41"/>
      <c r="R33" s="52"/>
    </row>
    <row r="34" spans="1:18" ht="30">
      <c r="A34" s="31"/>
      <c r="B34" s="41"/>
      <c r="C34" s="31"/>
      <c r="D34" s="31"/>
      <c r="E34" s="31"/>
      <c r="F34" s="41"/>
      <c r="G34" s="31"/>
      <c r="H34" s="31"/>
      <c r="I34" s="31"/>
      <c r="K34" s="31"/>
      <c r="L34" s="31"/>
      <c r="M34" s="38">
        <v>22</v>
      </c>
      <c r="N34" s="41"/>
      <c r="O34" s="39">
        <f>IF(MAX(N21,N47)&lt;4,"",IF(AND(N21=4,N47=3),M21,IF(AND(N21=3,N47=4),M47,IF(MAX(N21,N47)&gt;=4,IF(N21=N47,"TIE BREAKER",IF(ABS(N21-N47)=1,"NEW MATCH",IF(N21&gt;N47,M21,M47)))))))</f>
      </c>
      <c r="P34" s="40"/>
      <c r="Q34" s="31"/>
      <c r="R34" s="52"/>
    </row>
    <row r="35" spans="1:18" ht="30">
      <c r="A35" s="38">
        <v>4</v>
      </c>
      <c r="B35" s="41"/>
      <c r="C35" s="39">
        <f>IF(MAX(B33,B37)&lt;4,"",IF(AND(B33=4,B37=3),A33,IF(AND(B33=3,B37=4),A37,IF(MAX(B33,B37)&gt;=4,IF(B33=B37,"TIE BREAKER",IF(ABS(B33-B37)=1,"NEW MATCH",IF(B33&gt;B37,A33,A37)))))))</f>
      </c>
      <c r="D35" s="40"/>
      <c r="E35" s="31"/>
      <c r="F35" s="41"/>
      <c r="G35" s="31"/>
      <c r="H35" s="31"/>
      <c r="I35" s="31"/>
      <c r="K35" s="31"/>
      <c r="L35" s="31"/>
      <c r="M35" s="31"/>
      <c r="N35" s="41"/>
      <c r="O35" s="55">
        <f>IF(O34="","",IF(O34&lt;&gt;"",IF(OR(O34="TIE BREAKER",O34="NEW MATCH"),"",IF(O34=M21,M47,M21))))</f>
      </c>
      <c r="P35" s="41"/>
      <c r="R35" s="52"/>
    </row>
    <row r="36" spans="1:18" ht="30">
      <c r="A36" s="31"/>
      <c r="B36" s="41"/>
      <c r="C36" s="55">
        <f>IF(C35="","",IF(C35&lt;&gt;"",IF(OR(C35="TIE BREAKER",C35="NEW MATCH"),"",IF(C35=A33,A37,A33))))</f>
      </c>
      <c r="D36" s="41"/>
      <c r="E36" s="31"/>
      <c r="F36" s="41"/>
      <c r="G36" s="31"/>
      <c r="H36" s="31"/>
      <c r="I36" s="31"/>
      <c r="K36" s="31"/>
      <c r="L36" s="31"/>
      <c r="M36" s="31"/>
      <c r="N36" s="41"/>
      <c r="O36" s="82">
        <f>IF(O34="","",IF(O34="TIE BREAKER",O34,IF(O34="NEW MATCH",O34,IF(O34=M21,"WINNER!","REMATCH REQUIRED"))))</f>
      </c>
      <c r="P36" s="82"/>
      <c r="R36" s="52"/>
    </row>
    <row r="37" spans="1:18" ht="30">
      <c r="A37" s="39" t="str">
        <f>Teams!$B$16</f>
        <v>Team </v>
      </c>
      <c r="B37" s="43"/>
      <c r="C37" s="38">
        <v>8</v>
      </c>
      <c r="D37" s="41"/>
      <c r="E37" s="39">
        <f>IF(MAX(D35,D39)&lt;4,"",IF(AND(D35=4,D39=3),C35,IF(AND(D35=3,D39=4),C39,IF(MAX(D35,D39)&gt;=4,IF(D35=D39,"TIE BREAKER",IF(ABS(D35-D39)=1,"NEW MATCH",IF(D35&gt;D39,C35,C39)))))))</f>
      </c>
      <c r="F37" s="43"/>
      <c r="G37" s="31"/>
      <c r="H37" s="31"/>
      <c r="I37" s="31"/>
      <c r="K37" s="31"/>
      <c r="L37" s="31"/>
      <c r="M37" s="31"/>
      <c r="N37" s="41"/>
      <c r="O37" s="82"/>
      <c r="P37" s="82"/>
      <c r="R37" s="52"/>
    </row>
    <row r="38" spans="3:18" ht="30">
      <c r="C38" s="38"/>
      <c r="D38" s="41"/>
      <c r="E38" s="55">
        <f>IF(E37="","",IF(E37&lt;&gt;"",IF(OR(E37="TIE BREAKER",E37="NEW MATCH"),"",IF(E37=C35,C39,C35))))</f>
      </c>
      <c r="F38" s="31"/>
      <c r="G38" s="31"/>
      <c r="H38" s="31"/>
      <c r="I38" s="31"/>
      <c r="J38" s="31"/>
      <c r="M38" s="31"/>
      <c r="N38" s="41"/>
      <c r="O38" s="82"/>
      <c r="P38" s="82"/>
      <c r="R38" s="52"/>
    </row>
    <row r="39" spans="3:18" ht="30">
      <c r="C39" s="39" t="str">
        <f>Teams!$B$17</f>
        <v>Team </v>
      </c>
      <c r="D39" s="43"/>
      <c r="E39" s="31"/>
      <c r="F39" s="31"/>
      <c r="G39" s="31"/>
      <c r="H39" s="31"/>
      <c r="M39" s="31"/>
      <c r="N39" s="41"/>
      <c r="P39" s="41"/>
      <c r="R39" s="52"/>
    </row>
    <row r="40" spans="1:18" ht="30">
      <c r="A40" s="31"/>
      <c r="B40" s="31"/>
      <c r="C40" s="31"/>
      <c r="D40" s="31"/>
      <c r="E40" s="31"/>
      <c r="F40" s="31"/>
      <c r="I40" s="31"/>
      <c r="N40" s="41"/>
      <c r="P40" s="41"/>
      <c r="R40" s="52"/>
    </row>
    <row r="41" spans="1:18" ht="30">
      <c r="A41" s="31"/>
      <c r="B41" s="31"/>
      <c r="E41" s="48"/>
      <c r="F41" s="48"/>
      <c r="G41" s="39">
        <f>G12</f>
      </c>
      <c r="H41" s="40"/>
      <c r="I41" s="31"/>
      <c r="K41" s="39">
        <f>M22</f>
      </c>
      <c r="L41" s="40"/>
      <c r="N41" s="41"/>
      <c r="P41" s="41"/>
      <c r="R41" s="52"/>
    </row>
    <row r="42" spans="1:18" ht="30">
      <c r="A42" s="31"/>
      <c r="B42" s="31"/>
      <c r="E42" s="48"/>
      <c r="F42" s="48"/>
      <c r="G42" s="53" t="s">
        <v>31</v>
      </c>
      <c r="H42" s="41"/>
      <c r="I42" s="31"/>
      <c r="K42" s="53" t="s">
        <v>35</v>
      </c>
      <c r="L42" s="41"/>
      <c r="N42" s="41"/>
      <c r="O42" s="38">
        <v>23</v>
      </c>
      <c r="P42" s="41"/>
      <c r="Q42" s="83">
        <f>IF(MAX(P34,P50)&lt;4,"",IF(AND(P34=4,P50=3),O34,IF(AND(P34=3,P50=4),O50,IF(MAX(P34,P50)&gt;=4,IF(P34=P50,"TIE BREAKER",IF(ABS(P34-P50)=1,"NEW MATCH",IF(P34&gt;P50,O34,O50)))))))</f>
      </c>
      <c r="R42" s="52"/>
    </row>
    <row r="43" spans="1:18" ht="30">
      <c r="A43" s="31"/>
      <c r="B43" s="31"/>
      <c r="C43" s="39">
        <f>E38</f>
      </c>
      <c r="D43" s="40"/>
      <c r="E43" s="38"/>
      <c r="F43" s="38"/>
      <c r="G43" s="31"/>
      <c r="H43" s="41"/>
      <c r="I43" s="31"/>
      <c r="K43" s="31"/>
      <c r="L43" s="41"/>
      <c r="N43" s="41"/>
      <c r="P43" s="41"/>
      <c r="Q43" s="83"/>
      <c r="R43" s="52"/>
    </row>
    <row r="44" spans="3:18" ht="30">
      <c r="C44" s="53" t="s">
        <v>11</v>
      </c>
      <c r="D44" s="41"/>
      <c r="E44" s="48"/>
      <c r="F44" s="48"/>
      <c r="G44" s="31"/>
      <c r="H44" s="41"/>
      <c r="I44" s="31"/>
      <c r="K44" s="31"/>
      <c r="L44" s="41"/>
      <c r="N44" s="41"/>
      <c r="P44" s="41"/>
      <c r="Q44" s="83"/>
      <c r="R44" s="52"/>
    </row>
    <row r="45" spans="3:18" ht="30">
      <c r="C45" s="38">
        <v>9</v>
      </c>
      <c r="D45" s="41"/>
      <c r="E45" s="39">
        <f>IF(MAX(D43,D47)&lt;4,"",IF(AND(D43=4,D47=3),C43,IF(AND(D43=3,D47=4),C47,IF(MAX(D43,D47)&gt;=4,IF(D43=D47,"TIE BREAKER",IF(ABS(D43-D47)=1,"NEW MATCH",IF(D43&gt;D47,C43,C47)))))))</f>
      </c>
      <c r="F45" s="40"/>
      <c r="G45" s="38">
        <v>18</v>
      </c>
      <c r="H45" s="41"/>
      <c r="I45" s="39">
        <f>IF(MAX(H41,H49)&lt;4,"",IF(AND(H41=4,H49=3),G41,IF(AND(H41=3,H49=4),G49,IF(MAX(H41,H49)&gt;=4,IF(H41=H49,"TIE BREAKER",IF(ABS(H41-H49)=1,"NEW MATCH",IF(H41&gt;H49,G41,G49)))))))</f>
      </c>
      <c r="J45" s="40"/>
      <c r="K45" s="31"/>
      <c r="L45" s="41"/>
      <c r="N45" s="41"/>
      <c r="P45" s="41"/>
      <c r="Q45" s="84">
        <f>IF(Q42="","",IF(Q42="TIE BREAKER","",IF(Q42="NEW MATCH","","WINNER!")))</f>
      </c>
      <c r="R45" s="52"/>
    </row>
    <row r="46" spans="3:18" ht="30">
      <c r="C46" s="31"/>
      <c r="D46" s="41"/>
      <c r="E46" s="31"/>
      <c r="F46" s="41"/>
      <c r="G46" s="31"/>
      <c r="H46" s="41"/>
      <c r="I46" s="31"/>
      <c r="J46" s="41"/>
      <c r="L46" s="41"/>
      <c r="N46" s="41"/>
      <c r="P46" s="41"/>
      <c r="Q46" s="84"/>
      <c r="R46" s="52"/>
    </row>
    <row r="47" spans="3:18" ht="30">
      <c r="C47" s="39">
        <f>C8</f>
      </c>
      <c r="D47" s="43"/>
      <c r="F47" s="41"/>
      <c r="H47" s="41"/>
      <c r="I47" s="31"/>
      <c r="J47" s="41"/>
      <c r="K47" s="38">
        <v>21</v>
      </c>
      <c r="L47" s="41"/>
      <c r="M47" s="39">
        <f>IF(MAX(L41,L53)&lt;4,"",IF(AND(L41=4,L53=3),K41,IF(AND(L41=3,L53=4),K53,IF(MAX(L41,L53)&gt;=4,IF(L41=L53,"TIE BREAKER",IF(ABS(L41-L53)=1,"NEW MATCH",IF(L41&gt;L53,K41,K53)))))))</f>
      </c>
      <c r="N47" s="43"/>
      <c r="P47" s="41"/>
      <c r="Q47" s="84"/>
      <c r="R47" s="52"/>
    </row>
    <row r="48" spans="3:18" ht="29.25" customHeight="1">
      <c r="C48" s="53" t="s">
        <v>6</v>
      </c>
      <c r="D48" s="31"/>
      <c r="F48" s="41"/>
      <c r="H48" s="41"/>
      <c r="I48" s="31"/>
      <c r="J48" s="41"/>
      <c r="K48" s="31"/>
      <c r="L48" s="41"/>
      <c r="M48" s="63"/>
      <c r="P48" s="41"/>
      <c r="Q48" s="83">
        <f>IF(MAX(P34,P50)&lt;4,"",IF(AND(P34=4,P50=3),O50,IF(AND(P34=3,P50=4),O34,IF(MAX(P34,P50)&gt;=4,IF(P34=P50,"TIE BREAKER",IF(ABS(P34-P50)=1,"NEW MATCH",IF(P34&gt;P50,O50,O34)))))))</f>
      </c>
      <c r="R48" s="52"/>
    </row>
    <row r="49" spans="5:18" ht="29.25" customHeight="1">
      <c r="E49" s="38">
        <v>15</v>
      </c>
      <c r="F49" s="41"/>
      <c r="G49" s="39">
        <f>IF(MAX(F45,F53)&lt;4,"",IF(AND(F45=4,F53=3),E45,IF(AND(F45=3,F53=4),E53,IF(MAX(F45,F53)&gt;=4,IF(F45=F53,"TIE BREAKER",IF(ABS(F45-F53)=1,"NEW MATCH",IF(F45&gt;F53,E45,E53)))))))</f>
      </c>
      <c r="H49" s="43"/>
      <c r="I49" s="31"/>
      <c r="J49" s="41"/>
      <c r="K49" s="31"/>
      <c r="L49" s="41"/>
      <c r="P49" s="41"/>
      <c r="Q49" s="83" t="s">
        <v>9</v>
      </c>
      <c r="R49" s="52"/>
    </row>
    <row r="50" spans="5:18" ht="30">
      <c r="E50" s="31"/>
      <c r="F50" s="41"/>
      <c r="G50" s="31"/>
      <c r="H50" s="31"/>
      <c r="I50" s="31"/>
      <c r="J50" s="41"/>
      <c r="K50" s="31"/>
      <c r="L50" s="41"/>
      <c r="O50" s="39">
        <f>O35</f>
      </c>
      <c r="P50" s="43"/>
      <c r="Q50" s="83"/>
      <c r="R50" s="52"/>
    </row>
    <row r="51" spans="1:18" ht="30">
      <c r="A51" s="31"/>
      <c r="B51" s="31"/>
      <c r="C51" s="39">
        <f>E26</f>
      </c>
      <c r="D51" s="40"/>
      <c r="E51" s="31"/>
      <c r="F51" s="41"/>
      <c r="G51" s="31"/>
      <c r="I51" s="31"/>
      <c r="J51" s="41"/>
      <c r="K51" s="31"/>
      <c r="L51" s="41"/>
      <c r="O51" s="53" t="s">
        <v>36</v>
      </c>
      <c r="Q51" s="86">
        <f>IF(Q48="","",IF(Q48="TIE BREAKER","",IF(Q48="NEW MATCH","","RUNNER UP")))</f>
      </c>
      <c r="R51" s="52"/>
    </row>
    <row r="52" spans="1:18" ht="30">
      <c r="A52" s="31"/>
      <c r="B52" s="31"/>
      <c r="C52" s="53" t="s">
        <v>12</v>
      </c>
      <c r="D52" s="41"/>
      <c r="E52" s="31"/>
      <c r="F52" s="41"/>
      <c r="G52" s="31"/>
      <c r="H52" s="31"/>
      <c r="J52" s="41"/>
      <c r="L52" s="41"/>
      <c r="O52" s="89">
        <f>IF(O36="WINNER!","RUNNER UP","")</f>
      </c>
      <c r="P52" s="89"/>
      <c r="Q52" s="86"/>
      <c r="R52" s="52"/>
    </row>
    <row r="53" spans="1:18" ht="30">
      <c r="A53" s="31"/>
      <c r="B53" s="31"/>
      <c r="C53" s="38">
        <v>10</v>
      </c>
      <c r="D53" s="41"/>
      <c r="E53" s="39">
        <f>IF(MAX(D51,D55)&lt;4,"",IF(AND(D51=4,D55=3),C51,IF(AND(D51=3,D55=4),C55,IF(MAX(D51,D55)&gt;=4,IF(D51=D55,"TIE BREAKER",IF(ABS(D51-D55)=1,"NEW MATCH",IF(D51&gt;D55,C51,C55)))))))</f>
      </c>
      <c r="F53" s="43"/>
      <c r="G53" s="31"/>
      <c r="H53" s="31"/>
      <c r="I53" s="38">
        <v>20</v>
      </c>
      <c r="J53" s="41"/>
      <c r="K53" s="39">
        <f>IF(MAX(J45,J61)&lt;4,"",IF(AND(J45=4,J61=3),I45,IF(AND(J45=3,J61=4),I61,IF(MAX(J45,J61)&gt;=4,IF(J45=J61,"TIE BREAKER",IF(ABS(J45-J61)=1,"NEW MATCH",IF(J45&gt;J61,I45,I61)))))))</f>
      </c>
      <c r="L53" s="43"/>
      <c r="O53" s="89"/>
      <c r="P53" s="89"/>
      <c r="Q53" s="86"/>
      <c r="R53" s="52"/>
    </row>
    <row r="54" spans="3:18" ht="30">
      <c r="C54" s="31"/>
      <c r="D54" s="41"/>
      <c r="E54" s="31"/>
      <c r="F54" s="31"/>
      <c r="G54" s="31"/>
      <c r="H54" s="31"/>
      <c r="I54" s="31"/>
      <c r="J54" s="41"/>
      <c r="K54" s="31"/>
      <c r="R54" s="52"/>
    </row>
    <row r="55" spans="3:18" ht="30">
      <c r="C55" s="39">
        <f>C16</f>
      </c>
      <c r="D55" s="43"/>
      <c r="E55" s="31"/>
      <c r="F55" s="31"/>
      <c r="H55" s="31"/>
      <c r="J55" s="41"/>
      <c r="R55" s="52"/>
    </row>
    <row r="56" spans="3:18" ht="30">
      <c r="C56" s="53" t="s">
        <v>7</v>
      </c>
      <c r="D56" s="31"/>
      <c r="E56" s="31"/>
      <c r="F56" s="31"/>
      <c r="I56" s="31"/>
      <c r="J56" s="41"/>
      <c r="R56" s="52"/>
    </row>
    <row r="57" spans="5:18" ht="30">
      <c r="E57" s="48"/>
      <c r="F57" s="48"/>
      <c r="G57" s="39">
        <f>G32</f>
      </c>
      <c r="H57" s="40"/>
      <c r="I57" s="31"/>
      <c r="J57" s="41"/>
      <c r="K57" s="31"/>
      <c r="L57" s="31"/>
      <c r="M57" s="31"/>
      <c r="R57" s="52"/>
    </row>
    <row r="58" spans="1:18" ht="30">
      <c r="A58" s="31"/>
      <c r="B58" s="31"/>
      <c r="C58" s="31"/>
      <c r="D58" s="31"/>
      <c r="E58" s="48"/>
      <c r="F58" s="48"/>
      <c r="G58" s="53" t="s">
        <v>29</v>
      </c>
      <c r="H58" s="41"/>
      <c r="I58" s="31"/>
      <c r="J58" s="41"/>
      <c r="K58" s="31"/>
      <c r="L58" s="31"/>
      <c r="M58" s="31"/>
      <c r="R58" s="52"/>
    </row>
    <row r="59" spans="1:18" ht="30">
      <c r="A59" s="31"/>
      <c r="B59" s="31"/>
      <c r="C59" s="39">
        <f>E18</f>
      </c>
      <c r="D59" s="40"/>
      <c r="E59" s="38"/>
      <c r="F59" s="38"/>
      <c r="G59" s="31"/>
      <c r="H59" s="41"/>
      <c r="I59" s="31"/>
      <c r="J59" s="41"/>
      <c r="K59" s="31"/>
      <c r="L59" s="31"/>
      <c r="M59" s="31"/>
      <c r="R59" s="52"/>
    </row>
    <row r="60" spans="1:18" ht="30">
      <c r="A60" s="31"/>
      <c r="B60" s="31"/>
      <c r="C60" s="53" t="s">
        <v>10</v>
      </c>
      <c r="D60" s="41"/>
      <c r="E60" s="48"/>
      <c r="F60" s="48"/>
      <c r="G60" s="31"/>
      <c r="H60" s="41"/>
      <c r="I60" s="31"/>
      <c r="J60" s="41"/>
      <c r="K60" s="31"/>
      <c r="L60" s="31"/>
      <c r="M60" s="31"/>
      <c r="R60" s="52"/>
    </row>
    <row r="61" spans="1:18" ht="30">
      <c r="A61" s="31"/>
      <c r="B61" s="31"/>
      <c r="C61" s="38">
        <v>11</v>
      </c>
      <c r="D61" s="41"/>
      <c r="E61" s="39">
        <f>IF(MAX(D59,D63)&lt;4,"",IF(AND(D59=4,D63=3),C59,IF(AND(D59=3,D63=4),C63,IF(MAX(D59,D63)&gt;=4,IF(D59=D63,"TIE BREAKER",IF(ABS(D59-D63)=1,"NEW MATCH",IF(D59&gt;D63,C59,C63)))))))</f>
      </c>
      <c r="F61" s="40"/>
      <c r="G61" s="38">
        <v>19</v>
      </c>
      <c r="H61" s="41"/>
      <c r="I61" s="39">
        <f>IF(MAX(H57,H65)&lt;4,"",IF(AND(H57=4,H65=3),G57,IF(AND(H57=3,H65=4),G65,IF(MAX(H57,H65)&gt;=4,IF(H57=H65,"TIE BREAKER",IF(ABS(H57-H65)=1,"NEW MATCH",IF(H57&gt;H65,G57,G65)))))))</f>
      </c>
      <c r="J61" s="43"/>
      <c r="K61" s="31"/>
      <c r="L61" s="31"/>
      <c r="M61" s="31"/>
      <c r="R61" s="52"/>
    </row>
    <row r="62" spans="3:18" ht="30">
      <c r="C62" s="31"/>
      <c r="D62" s="41"/>
      <c r="E62" s="31"/>
      <c r="F62" s="41"/>
      <c r="G62" s="31"/>
      <c r="H62" s="41"/>
      <c r="I62" s="31"/>
      <c r="J62" s="31"/>
      <c r="K62" s="31"/>
      <c r="L62" s="31"/>
      <c r="R62" s="52"/>
    </row>
    <row r="63" spans="3:18" ht="30">
      <c r="C63" s="39">
        <f>C28</f>
      </c>
      <c r="D63" s="43"/>
      <c r="E63" s="31"/>
      <c r="F63" s="41"/>
      <c r="G63" s="31"/>
      <c r="H63" s="41"/>
      <c r="I63" s="31"/>
      <c r="J63" s="31"/>
      <c r="K63" s="31"/>
      <c r="L63" s="31"/>
      <c r="R63" s="52"/>
    </row>
    <row r="64" spans="3:18" ht="30">
      <c r="C64" s="53" t="s">
        <v>14</v>
      </c>
      <c r="D64" s="31"/>
      <c r="E64" s="31"/>
      <c r="F64" s="41"/>
      <c r="G64" s="31"/>
      <c r="H64" s="41"/>
      <c r="I64" s="31"/>
      <c r="J64" s="31"/>
      <c r="K64" s="31"/>
      <c r="L64" s="31"/>
      <c r="R64" s="52"/>
    </row>
    <row r="65" spans="3:18" ht="30">
      <c r="C65" s="31"/>
      <c r="D65" s="31"/>
      <c r="E65" s="38">
        <v>16</v>
      </c>
      <c r="F65" s="41"/>
      <c r="G65" s="39">
        <f>IF(MAX(F61,F69)&lt;4,"",IF(AND(F61=4,F69=3),E61,IF(AND(F61=3,F69=4),E69,IF(MAX(F61,F69)&gt;=4,IF(F61=F69,"TIE BREAKER",IF(ABS(F61-F69)=1,"NEW MATCH",IF(F61&gt;F69,E61,E69)))))))</f>
      </c>
      <c r="H65" s="43"/>
      <c r="I65" s="31"/>
      <c r="J65" s="31"/>
      <c r="K65" s="31"/>
      <c r="L65" s="31"/>
      <c r="Q65" s="31"/>
      <c r="R65" s="52"/>
    </row>
    <row r="66" spans="3:18" ht="30">
      <c r="C66" s="31"/>
      <c r="D66" s="31"/>
      <c r="E66" s="31"/>
      <c r="F66" s="41"/>
      <c r="G66" s="31"/>
      <c r="H66" s="31"/>
      <c r="I66" s="31"/>
      <c r="J66" s="31"/>
      <c r="K66" s="31"/>
      <c r="L66" s="31"/>
      <c r="R66" s="52"/>
    </row>
    <row r="67" spans="1:18" ht="30">
      <c r="A67" s="31"/>
      <c r="B67" s="31"/>
      <c r="C67" s="39">
        <f>C36</f>
      </c>
      <c r="D67" s="40"/>
      <c r="E67" s="31"/>
      <c r="F67" s="41"/>
      <c r="G67" s="31"/>
      <c r="H67" s="31"/>
      <c r="I67" s="31"/>
      <c r="J67" s="31"/>
      <c r="K67" s="31"/>
      <c r="L67" s="31"/>
      <c r="R67" s="52"/>
    </row>
    <row r="68" spans="1:18" ht="30">
      <c r="A68" s="31"/>
      <c r="B68" s="31"/>
      <c r="C68" s="53" t="s">
        <v>8</v>
      </c>
      <c r="D68" s="41"/>
      <c r="E68" s="31"/>
      <c r="F68" s="41"/>
      <c r="G68" s="31"/>
      <c r="H68" s="31"/>
      <c r="I68" s="31"/>
      <c r="J68" s="31"/>
      <c r="K68" s="31"/>
      <c r="L68" s="31"/>
      <c r="R68" s="52"/>
    </row>
    <row r="69" spans="1:18" ht="30">
      <c r="A69" s="31"/>
      <c r="B69" s="31"/>
      <c r="C69" s="38">
        <v>12</v>
      </c>
      <c r="D69" s="41"/>
      <c r="E69" s="39">
        <f>IF(MAX(D67,D71)&lt;4,"",IF(AND(D67=4,D71=3),C67,IF(AND(D67=3,D71=4),C71,IF(MAX(D67,D71)&gt;=4,IF(D67=D71,"TIE BREAKER",IF(ABS(D67-D71)=1,"NEW MATCH",IF(D67&gt;D71,C67,C71)))))))</f>
      </c>
      <c r="F69" s="43"/>
      <c r="G69" s="31"/>
      <c r="H69" s="31"/>
      <c r="I69" s="31"/>
      <c r="J69" s="31"/>
      <c r="K69" s="31"/>
      <c r="L69" s="31"/>
      <c r="R69" s="52"/>
    </row>
    <row r="70" spans="3:18" ht="30">
      <c r="C70" s="31"/>
      <c r="D70" s="41"/>
      <c r="E70" s="31"/>
      <c r="F70" s="31"/>
      <c r="G70" s="31"/>
      <c r="H70" s="31"/>
      <c r="I70" s="31"/>
      <c r="J70" s="31"/>
      <c r="K70" s="31"/>
      <c r="L70" s="31"/>
      <c r="R70" s="52"/>
    </row>
    <row r="71" spans="3:18" ht="30">
      <c r="C71" s="39">
        <f>E6</f>
      </c>
      <c r="D71" s="43"/>
      <c r="E71" s="31"/>
      <c r="F71" s="31"/>
      <c r="G71" s="31"/>
      <c r="H71" s="31"/>
      <c r="I71" s="31"/>
      <c r="J71" s="31"/>
      <c r="K71" s="31"/>
      <c r="L71" s="31"/>
      <c r="R71" s="52"/>
    </row>
    <row r="72" spans="3:18" ht="30">
      <c r="C72" s="53" t="s">
        <v>26</v>
      </c>
      <c r="D72" s="31"/>
      <c r="E72" s="31"/>
      <c r="F72" s="31"/>
      <c r="G72" s="31"/>
      <c r="H72" s="31"/>
      <c r="I72" s="31"/>
      <c r="J72" s="31"/>
      <c r="R72" s="52"/>
    </row>
    <row r="73" spans="1:18" ht="64.5" customHeight="1">
      <c r="A73" s="52"/>
      <c r="B73" s="52"/>
      <c r="C73" s="52"/>
      <c r="D73" s="52"/>
      <c r="E73" s="52"/>
      <c r="F73" s="52"/>
      <c r="G73" s="52"/>
      <c r="H73" s="52"/>
      <c r="I73" s="52"/>
      <c r="J73" s="52"/>
      <c r="K73" s="52"/>
      <c r="L73" s="52"/>
      <c r="M73" s="52"/>
      <c r="N73" s="52"/>
      <c r="O73" s="52"/>
      <c r="P73" s="52"/>
      <c r="Q73" s="52"/>
      <c r="R73" s="52"/>
    </row>
  </sheetData>
  <sheetProtection password="CCD6" sheet="1" objects="1" scenarios="1"/>
  <mergeCells count="7">
    <mergeCell ref="M23:N26"/>
    <mergeCell ref="O36:P38"/>
    <mergeCell ref="Q42:Q44"/>
    <mergeCell ref="Q45:Q47"/>
    <mergeCell ref="Q48:Q50"/>
    <mergeCell ref="Q51:Q53"/>
    <mergeCell ref="O52:P53"/>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16.xml><?xml version="1.0" encoding="utf-8"?>
<worksheet xmlns="http://schemas.openxmlformats.org/spreadsheetml/2006/main" xmlns:r="http://schemas.openxmlformats.org/officeDocument/2006/relationships">
  <sheetPr>
    <pageSetUpPr fitToPage="1"/>
  </sheetPr>
  <dimension ref="A1:R101"/>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3:18" ht="30">
      <c r="C3" s="39" t="str">
        <f>Teams!$B$6</f>
        <v>Team </v>
      </c>
      <c r="D3" s="40"/>
      <c r="E3" s="31"/>
      <c r="F3" s="31"/>
      <c r="G3" s="31"/>
      <c r="H3" s="31"/>
      <c r="I3" s="31"/>
      <c r="J3" s="31"/>
      <c r="K3" s="31"/>
      <c r="L3" s="31"/>
      <c r="R3" s="52"/>
    </row>
    <row r="4" spans="3:18" ht="30">
      <c r="C4" s="31"/>
      <c r="D4" s="41"/>
      <c r="E4" s="31"/>
      <c r="F4" s="31"/>
      <c r="G4" s="31"/>
      <c r="H4" s="31"/>
      <c r="I4" s="31"/>
      <c r="J4" s="31"/>
      <c r="K4" s="31"/>
      <c r="L4" s="31"/>
      <c r="R4" s="52"/>
    </row>
    <row r="5" spans="3:18" ht="30">
      <c r="C5" s="31"/>
      <c r="D5" s="41"/>
      <c r="E5" s="31"/>
      <c r="F5" s="31"/>
      <c r="G5" s="31"/>
      <c r="H5" s="31"/>
      <c r="I5" s="31"/>
      <c r="J5" s="31"/>
      <c r="K5" s="31"/>
      <c r="L5" s="31"/>
      <c r="R5" s="52"/>
    </row>
    <row r="6" spans="1:18" ht="30">
      <c r="A6" s="31"/>
      <c r="B6" s="31"/>
      <c r="C6" s="31"/>
      <c r="D6" s="41"/>
      <c r="E6" s="31"/>
      <c r="F6" s="31"/>
      <c r="G6" s="31"/>
      <c r="H6" s="31"/>
      <c r="I6" s="31"/>
      <c r="J6" s="31"/>
      <c r="K6" s="31"/>
      <c r="L6" s="31"/>
      <c r="R6" s="52"/>
    </row>
    <row r="7" spans="1:18" ht="30">
      <c r="A7" s="31"/>
      <c r="B7" s="31"/>
      <c r="C7" s="38">
        <v>7</v>
      </c>
      <c r="D7" s="41"/>
      <c r="E7" s="39">
        <f>IF(MAX(D3,D11)&lt;4,"",IF(AND(D3=4,D11=3),C3,IF(AND(D3=3,D11=4),C11,IF(MAX(D3,D11)&gt;=4,IF(D3=D11,"TIE BREAKER",IF(ABS(D3-D11)=1,"NEW MATCH",IF(D3&gt;D11,C3,C11)))))))</f>
      </c>
      <c r="F7" s="40"/>
      <c r="G7" s="31"/>
      <c r="H7" s="31"/>
      <c r="I7" s="31"/>
      <c r="J7" s="31"/>
      <c r="K7" s="31"/>
      <c r="L7" s="31"/>
      <c r="R7" s="52"/>
    </row>
    <row r="8" spans="1:18" ht="30">
      <c r="A8" s="31"/>
      <c r="B8" s="31"/>
      <c r="C8" s="38"/>
      <c r="D8" s="42"/>
      <c r="E8" s="55">
        <f>IF(E7="","",IF(E7&lt;&gt;"",IF(OR(E7="TIE BREAKER",E7="NEW MATCH"),"",IF(E7=C3,C11,C3))))</f>
      </c>
      <c r="F8" s="41"/>
      <c r="G8" s="31"/>
      <c r="H8" s="31"/>
      <c r="I8" s="31"/>
      <c r="J8" s="31"/>
      <c r="K8" s="31"/>
      <c r="L8" s="31"/>
      <c r="R8" s="52"/>
    </row>
    <row r="9" spans="1:18" ht="30">
      <c r="A9" s="39" t="str">
        <f>Teams!$B$7</f>
        <v>Team </v>
      </c>
      <c r="B9" s="40"/>
      <c r="C9" s="31"/>
      <c r="D9" s="41"/>
      <c r="E9" s="31"/>
      <c r="F9" s="41"/>
      <c r="G9" s="31"/>
      <c r="H9" s="31"/>
      <c r="I9" s="31"/>
      <c r="J9" s="31"/>
      <c r="K9" s="31"/>
      <c r="L9" s="31"/>
      <c r="R9" s="52"/>
    </row>
    <row r="10" spans="1:18" ht="30">
      <c r="A10" s="31"/>
      <c r="B10" s="41"/>
      <c r="C10" s="31"/>
      <c r="D10" s="41"/>
      <c r="E10" s="31"/>
      <c r="F10" s="41"/>
      <c r="G10" s="31"/>
      <c r="H10" s="31"/>
      <c r="I10" s="31"/>
      <c r="J10" s="31"/>
      <c r="K10" s="31"/>
      <c r="L10" s="31"/>
      <c r="R10" s="52"/>
    </row>
    <row r="11" spans="1:18" ht="30">
      <c r="A11" s="38">
        <v>1</v>
      </c>
      <c r="B11" s="41"/>
      <c r="C11" s="39">
        <f>IF(MAX(B9,B13)&lt;4,"",IF(AND(B9=4,B13=3),A9,IF(AND(B9=3,B13=4),A13,IF(MAX(B9,B13)&gt;=4,IF(B9=B13,"TIE BREAKER",IF(ABS(B9-B13)=1,"NEW MATCH",IF(B9&gt;B13,A9,A13)))))))</f>
      </c>
      <c r="D11" s="43"/>
      <c r="E11" s="31"/>
      <c r="F11" s="41"/>
      <c r="G11" s="31"/>
      <c r="H11" s="31"/>
      <c r="I11" s="31"/>
      <c r="J11" s="31"/>
      <c r="K11" s="31"/>
      <c r="L11" s="31"/>
      <c r="R11" s="52"/>
    </row>
    <row r="12" spans="1:18" ht="30">
      <c r="A12" s="31"/>
      <c r="B12" s="41"/>
      <c r="C12" s="55">
        <f>IF(C11="","",IF(C11&lt;&gt;"",IF(OR(C11="TIE BREAKER",C11="NEW MATCH"),"",IF(C11=A9,A13,A9))))</f>
      </c>
      <c r="D12" s="31"/>
      <c r="E12" s="31"/>
      <c r="F12" s="41"/>
      <c r="G12" s="31"/>
      <c r="H12" s="31"/>
      <c r="J12" s="31"/>
      <c r="K12" s="31"/>
      <c r="L12" s="31"/>
      <c r="R12" s="52"/>
    </row>
    <row r="13" spans="1:18" ht="30">
      <c r="A13" s="39" t="str">
        <f>Teams!$B$8</f>
        <v>Team </v>
      </c>
      <c r="B13" s="43"/>
      <c r="C13" s="31"/>
      <c r="D13" s="31"/>
      <c r="E13" s="31"/>
      <c r="F13" s="41"/>
      <c r="G13" s="31"/>
      <c r="H13" s="31"/>
      <c r="I13" s="31"/>
      <c r="J13" s="31"/>
      <c r="K13" s="31"/>
      <c r="L13" s="31"/>
      <c r="R13" s="52"/>
    </row>
    <row r="14" spans="1:18" ht="30">
      <c r="A14" s="31"/>
      <c r="B14" s="31"/>
      <c r="C14" s="31"/>
      <c r="D14" s="31"/>
      <c r="E14" s="31"/>
      <c r="F14" s="41"/>
      <c r="G14" s="31"/>
      <c r="H14" s="31"/>
      <c r="K14" s="31"/>
      <c r="L14" s="31"/>
      <c r="R14" s="52"/>
    </row>
    <row r="15" spans="1:18" ht="30">
      <c r="A15" s="31"/>
      <c r="B15" s="31"/>
      <c r="C15" s="31"/>
      <c r="D15" s="31"/>
      <c r="E15" s="38">
        <v>15</v>
      </c>
      <c r="F15" s="41"/>
      <c r="G15" s="39">
        <f>IF(MAX(F7,F23)&lt;4,"",IF(AND(F7=4,F23=3),E7,IF(AND(F7=3,F23=4),E23,IF(MAX(F7,F23)&gt;=4,IF(F7=F23,"TIE BREAKER",IF(ABS(F7-F23)=1,"NEW MATCH",IF(F7&gt;F23,E7,E23)))))))</f>
      </c>
      <c r="H15" s="40"/>
      <c r="K15" s="31"/>
      <c r="L15" s="31"/>
      <c r="R15" s="52"/>
    </row>
    <row r="16" spans="1:18" ht="30">
      <c r="A16" s="31"/>
      <c r="B16" s="31"/>
      <c r="C16" s="31"/>
      <c r="D16" s="31"/>
      <c r="E16" s="31"/>
      <c r="F16" s="41"/>
      <c r="G16" s="55">
        <f>IF(G15="","",IF(G15&lt;&gt;"",IF(OR(G15="TIE BREAKER",G15="NEW MATCH"),"",IF(G15=E7,E23,E7))))</f>
      </c>
      <c r="H16" s="41"/>
      <c r="I16" s="31"/>
      <c r="K16" s="31"/>
      <c r="L16" s="31"/>
      <c r="R16" s="52"/>
    </row>
    <row r="17" spans="1:18" ht="30">
      <c r="A17" s="39" t="str">
        <f>Teams!$B$9</f>
        <v>Team </v>
      </c>
      <c r="B17" s="40"/>
      <c r="C17" s="31"/>
      <c r="D17" s="31"/>
      <c r="E17" s="31"/>
      <c r="F17" s="41"/>
      <c r="G17" s="31"/>
      <c r="H17" s="41"/>
      <c r="I17" s="31"/>
      <c r="K17" s="31"/>
      <c r="L17" s="31"/>
      <c r="R17" s="52"/>
    </row>
    <row r="18" spans="1:18" ht="30">
      <c r="A18" s="31"/>
      <c r="B18" s="41"/>
      <c r="C18" s="31"/>
      <c r="D18" s="31"/>
      <c r="E18" s="31"/>
      <c r="F18" s="41"/>
      <c r="G18" s="31"/>
      <c r="H18" s="41"/>
      <c r="I18" s="31"/>
      <c r="K18" s="31"/>
      <c r="L18" s="31"/>
      <c r="R18" s="52"/>
    </row>
    <row r="19" spans="1:18" ht="30">
      <c r="A19" s="38">
        <v>2</v>
      </c>
      <c r="B19" s="41"/>
      <c r="C19" s="39">
        <f>IF(MAX(B17,B21)&lt;4,"",IF(AND(B17=4,B21=3),A17,IF(AND(B17=3,B21=4),A21,IF(MAX(B17,B21)&gt;=4,IF(B17=B21,"TIE BREAKER",IF(ABS(B17-B21)=1,"NEW MATCH",IF(B17&gt;B21,A17,A21)))))))</f>
      </c>
      <c r="D19" s="40"/>
      <c r="E19" s="31"/>
      <c r="F19" s="41"/>
      <c r="G19" s="31"/>
      <c r="H19" s="41"/>
      <c r="I19" s="31"/>
      <c r="K19" s="31"/>
      <c r="L19" s="31"/>
      <c r="R19" s="52"/>
    </row>
    <row r="20" spans="1:18" ht="30">
      <c r="A20" s="31"/>
      <c r="B20" s="41"/>
      <c r="C20" s="55">
        <f>IF(C19="","",IF(C19&lt;&gt;"",IF(OR(C19="TIE BREAKER",C19="NEW MATCH"),"",IF(C19=A17,A21,A17))))</f>
      </c>
      <c r="D20" s="41"/>
      <c r="E20" s="31"/>
      <c r="F20" s="41"/>
      <c r="G20" s="31"/>
      <c r="H20" s="41"/>
      <c r="I20" s="31"/>
      <c r="K20" s="31"/>
      <c r="L20" s="31"/>
      <c r="R20" s="52"/>
    </row>
    <row r="21" spans="1:18" ht="30">
      <c r="A21" s="39" t="str">
        <f>Teams!$B$10</f>
        <v>Team </v>
      </c>
      <c r="B21" s="43"/>
      <c r="C21" s="31"/>
      <c r="D21" s="41"/>
      <c r="E21" s="31"/>
      <c r="F21" s="41"/>
      <c r="G21" s="31"/>
      <c r="H21" s="41"/>
      <c r="I21" s="31"/>
      <c r="K21" s="31"/>
      <c r="L21" s="31"/>
      <c r="R21" s="52"/>
    </row>
    <row r="22" spans="1:18" ht="30">
      <c r="A22" s="31"/>
      <c r="B22" s="31"/>
      <c r="C22" s="31"/>
      <c r="D22" s="41"/>
      <c r="E22" s="31"/>
      <c r="F22" s="41"/>
      <c r="G22" s="31"/>
      <c r="H22" s="41"/>
      <c r="I22" s="31"/>
      <c r="K22" s="31"/>
      <c r="L22" s="31"/>
      <c r="R22" s="52"/>
    </row>
    <row r="23" spans="1:18" ht="30">
      <c r="A23" s="31"/>
      <c r="B23" s="31"/>
      <c r="C23" s="38">
        <v>8</v>
      </c>
      <c r="D23" s="41"/>
      <c r="E23" s="39">
        <f>IF(MAX(D19,D27)&lt;4,"",IF(AND(D19=4,D27=3),C19,IF(AND(D19=3,D27=4),C27,IF(MAX(D19,D27)&gt;=4,IF(D19=D27,"TIE BREAKER",IF(ABS(D19-D27)=1,"NEW MATCH",IF(D19&gt;D27,C19,C27)))))))</f>
      </c>
      <c r="F23" s="43"/>
      <c r="G23" s="31"/>
      <c r="H23" s="41"/>
      <c r="I23" s="31"/>
      <c r="K23" s="31"/>
      <c r="L23" s="31"/>
      <c r="R23" s="52"/>
    </row>
    <row r="24" spans="1:18" ht="30">
      <c r="A24" s="31"/>
      <c r="B24" s="31"/>
      <c r="C24" s="38"/>
      <c r="D24" s="42"/>
      <c r="E24" s="55">
        <f>IF(E23="","",IF(E23&lt;&gt;"",IF(OR(E23="TIE BREAKER",E23="NEW MATCH"),"",IF(E23=C19,C27,C19))))</f>
      </c>
      <c r="F24" s="31"/>
      <c r="G24" s="31"/>
      <c r="H24" s="41"/>
      <c r="I24" s="31"/>
      <c r="K24" s="31"/>
      <c r="L24" s="31"/>
      <c r="R24" s="52"/>
    </row>
    <row r="25" spans="1:18" ht="30">
      <c r="A25" s="39" t="str">
        <f>Teams!$B$11</f>
        <v>Team </v>
      </c>
      <c r="B25" s="40"/>
      <c r="C25" s="38"/>
      <c r="D25" s="41"/>
      <c r="E25" s="31"/>
      <c r="F25" s="31"/>
      <c r="G25" s="31"/>
      <c r="H25" s="41"/>
      <c r="I25" s="31"/>
      <c r="K25" s="31"/>
      <c r="L25" s="31"/>
      <c r="R25" s="52"/>
    </row>
    <row r="26" spans="1:18" ht="30">
      <c r="A26" s="31"/>
      <c r="B26" s="41"/>
      <c r="C26" s="38"/>
      <c r="D26" s="41"/>
      <c r="E26" s="31"/>
      <c r="F26" s="31"/>
      <c r="G26" s="31"/>
      <c r="H26" s="41"/>
      <c r="R26" s="52"/>
    </row>
    <row r="27" spans="1:18" ht="30">
      <c r="A27" s="38">
        <v>3</v>
      </c>
      <c r="B27" s="41"/>
      <c r="C27" s="39">
        <f>IF(MAX(B25,B29)&lt;4,"",IF(AND(B25=4,B29=3),A25,IF(AND(B25=3,B29=4),A29,IF(MAX(B25,B29)&gt;=4,IF(B25=B29,"TIE BREAKER",IF(ABS(B25-B29)=1,"NEW MATCH",IF(B25&gt;B29,A25,A29)))))))</f>
      </c>
      <c r="D27" s="43"/>
      <c r="E27" s="31"/>
      <c r="F27" s="31"/>
      <c r="G27" s="31"/>
      <c r="H27" s="41"/>
      <c r="K27" s="31"/>
      <c r="R27" s="52"/>
    </row>
    <row r="28" spans="1:18" ht="30">
      <c r="A28" s="31"/>
      <c r="B28" s="41"/>
      <c r="C28" s="55">
        <f>IF(C27="","",IF(C27&lt;&gt;"",IF(OR(C27="TIE BREAKER",C27="NEW MATCH"),"",IF(C27=A25,A29,A25))))</f>
      </c>
      <c r="D28" s="31"/>
      <c r="E28" s="31"/>
      <c r="F28" s="31"/>
      <c r="G28" s="31"/>
      <c r="H28" s="41"/>
      <c r="I28" s="31"/>
      <c r="K28" s="31"/>
      <c r="R28" s="52"/>
    </row>
    <row r="29" spans="1:18" ht="30">
      <c r="A29" s="39" t="str">
        <f>Teams!$B$12</f>
        <v>Team </v>
      </c>
      <c r="B29" s="43"/>
      <c r="C29" s="31"/>
      <c r="D29" s="31"/>
      <c r="E29" s="31"/>
      <c r="F29" s="31"/>
      <c r="G29" s="31"/>
      <c r="H29" s="41"/>
      <c r="I29" s="31"/>
      <c r="K29" s="31"/>
      <c r="R29" s="52"/>
    </row>
    <row r="30" spans="1:18" ht="30">
      <c r="A30" s="31"/>
      <c r="B30" s="31"/>
      <c r="C30" s="31"/>
      <c r="D30" s="31"/>
      <c r="E30" s="31"/>
      <c r="F30" s="31"/>
      <c r="G30" s="31"/>
      <c r="H30" s="41"/>
      <c r="K30" s="31"/>
      <c r="R30" s="52"/>
    </row>
    <row r="31" spans="1:18" ht="30">
      <c r="A31" s="31"/>
      <c r="B31" s="31"/>
      <c r="C31" s="31"/>
      <c r="D31" s="31"/>
      <c r="E31" s="31"/>
      <c r="F31" s="31"/>
      <c r="G31" s="38">
        <v>19</v>
      </c>
      <c r="H31" s="41"/>
      <c r="I31" s="39"/>
      <c r="J31" s="39"/>
      <c r="K31" s="39"/>
      <c r="L31" s="39"/>
      <c r="M31" s="39">
        <f>IF(MAX(H15,H47)&lt;4,"",IF(AND(H15=4,H47=3),G15,IF(AND(H15=3,H47=4),G47,IF(MAX(H15,H47)&gt;=4,IF(H15=H47,"TIE BREAKER",IF(ABS(H15-H47)=1,"NEW MATCH",IF(H15&gt;H47,G15,G47)))))))</f>
      </c>
      <c r="N31" s="40"/>
      <c r="R31" s="52"/>
    </row>
    <row r="32" spans="1:18" ht="30">
      <c r="A32" s="31"/>
      <c r="B32" s="31"/>
      <c r="C32" s="31"/>
      <c r="D32" s="31"/>
      <c r="E32" s="31"/>
      <c r="F32" s="31"/>
      <c r="G32" s="31"/>
      <c r="H32" s="41"/>
      <c r="I32" s="31"/>
      <c r="K32" s="31"/>
      <c r="M32" s="55">
        <f>IF(M31="","",IF(M31&lt;&gt;"",IF(OR(M31="TIE BREAKER",M31="NEW MATCH"),"",IF(M31=G15,G47,G15))))</f>
      </c>
      <c r="N32" s="41"/>
      <c r="R32" s="52"/>
    </row>
    <row r="33" spans="3:18" ht="27.75" customHeight="1">
      <c r="C33" s="31"/>
      <c r="D33" s="31"/>
      <c r="E33" s="31"/>
      <c r="F33" s="31"/>
      <c r="G33" s="31"/>
      <c r="H33" s="41"/>
      <c r="I33" s="31"/>
      <c r="K33" s="31"/>
      <c r="M33" s="81" t="s">
        <v>5</v>
      </c>
      <c r="N33" s="81"/>
      <c r="R33" s="52"/>
    </row>
    <row r="34" spans="3:18" ht="27.75" customHeight="1">
      <c r="C34" s="31"/>
      <c r="D34" s="31"/>
      <c r="E34" s="31"/>
      <c r="F34" s="31"/>
      <c r="G34" s="31"/>
      <c r="H34" s="41"/>
      <c r="I34" s="31"/>
      <c r="J34" s="31"/>
      <c r="K34" s="31"/>
      <c r="L34" s="31"/>
      <c r="M34" s="81"/>
      <c r="N34" s="81"/>
      <c r="R34" s="52"/>
    </row>
    <row r="35" spans="3:18" ht="27.75" customHeight="1">
      <c r="C35" s="39" t="str">
        <f>Teams!$B$13</f>
        <v>Team </v>
      </c>
      <c r="D35" s="40"/>
      <c r="E35" s="31"/>
      <c r="F35" s="31"/>
      <c r="G35" s="31"/>
      <c r="H35" s="41"/>
      <c r="I35" s="31"/>
      <c r="J35" s="31"/>
      <c r="K35" s="31"/>
      <c r="L35" s="31"/>
      <c r="M35" s="81"/>
      <c r="N35" s="81"/>
      <c r="R35" s="52"/>
    </row>
    <row r="36" spans="3:18" ht="27.75" customHeight="1">
      <c r="C36" s="31"/>
      <c r="D36" s="41"/>
      <c r="E36" s="31"/>
      <c r="F36" s="31"/>
      <c r="G36" s="31"/>
      <c r="H36" s="41"/>
      <c r="I36" s="31"/>
      <c r="J36" s="31"/>
      <c r="K36" s="31"/>
      <c r="L36" s="31"/>
      <c r="M36" s="81"/>
      <c r="N36" s="81"/>
      <c r="R36" s="52"/>
    </row>
    <row r="37" spans="3:18" ht="30">
      <c r="C37" s="31"/>
      <c r="D37" s="41"/>
      <c r="E37" s="31"/>
      <c r="F37" s="31"/>
      <c r="G37" s="31"/>
      <c r="H37" s="41"/>
      <c r="I37" s="31"/>
      <c r="J37" s="31"/>
      <c r="K37" s="31"/>
      <c r="L37" s="31"/>
      <c r="M37" s="31"/>
      <c r="N37" s="41"/>
      <c r="R37" s="52"/>
    </row>
    <row r="38" spans="1:18" ht="30">
      <c r="A38" s="31"/>
      <c r="B38" s="31"/>
      <c r="C38" s="31"/>
      <c r="D38" s="41"/>
      <c r="E38" s="31"/>
      <c r="F38" s="31"/>
      <c r="G38" s="31"/>
      <c r="H38" s="41"/>
      <c r="I38" s="31"/>
      <c r="J38" s="31"/>
      <c r="K38" s="31"/>
      <c r="L38" s="31"/>
      <c r="M38" s="31"/>
      <c r="N38" s="41"/>
      <c r="R38" s="52"/>
    </row>
    <row r="39" spans="1:18" ht="30">
      <c r="A39" s="31"/>
      <c r="B39" s="31"/>
      <c r="C39" s="38">
        <v>9</v>
      </c>
      <c r="D39" s="41"/>
      <c r="E39" s="39">
        <f>IF(MAX(D35,D43)&lt;4,"",IF(AND(D35=4,D43=3),C35,IF(AND(D35=3,D43=4),C43,IF(MAX(D35,D43)&gt;=4,IF(D35=D43,"TIE BREAKER",IF(ABS(D35-D43)=1,"NEW MATCH",IF(D35&gt;D43,C35,C43)))))))</f>
      </c>
      <c r="F39" s="40"/>
      <c r="G39" s="31"/>
      <c r="H39" s="41"/>
      <c r="I39" s="31"/>
      <c r="J39" s="31"/>
      <c r="K39" s="31"/>
      <c r="L39" s="31"/>
      <c r="M39" s="31"/>
      <c r="N39" s="41"/>
      <c r="R39" s="52"/>
    </row>
    <row r="40" spans="1:18" ht="30">
      <c r="A40" s="31"/>
      <c r="B40" s="31"/>
      <c r="C40" s="38"/>
      <c r="D40" s="42"/>
      <c r="E40" s="55">
        <f>IF(E39="","",IF(E39&lt;&gt;"",IF(OR(E39="TIE BREAKER",E39="NEW MATCH"),"",IF(E39=C35,C43,C35))))</f>
      </c>
      <c r="F40" s="41"/>
      <c r="G40" s="31"/>
      <c r="H40" s="41"/>
      <c r="I40" s="31"/>
      <c r="J40" s="31"/>
      <c r="K40" s="31"/>
      <c r="L40" s="31"/>
      <c r="M40" s="31"/>
      <c r="N40" s="41"/>
      <c r="R40" s="52"/>
    </row>
    <row r="41" spans="1:18" ht="30">
      <c r="A41" s="39" t="str">
        <f>Teams!$B$14</f>
        <v>Team </v>
      </c>
      <c r="B41" s="40"/>
      <c r="C41" s="31"/>
      <c r="D41" s="41"/>
      <c r="E41" s="31"/>
      <c r="F41" s="41"/>
      <c r="G41" s="31"/>
      <c r="H41" s="41"/>
      <c r="I41" s="31"/>
      <c r="J41" s="31"/>
      <c r="K41" s="31"/>
      <c r="L41" s="31"/>
      <c r="M41" s="31"/>
      <c r="N41" s="41"/>
      <c r="R41" s="52"/>
    </row>
    <row r="42" spans="1:18" ht="30">
      <c r="A42" s="31"/>
      <c r="B42" s="41"/>
      <c r="C42" s="31"/>
      <c r="D42" s="41"/>
      <c r="E42" s="31"/>
      <c r="F42" s="41"/>
      <c r="G42" s="31"/>
      <c r="H42" s="41"/>
      <c r="I42" s="31"/>
      <c r="J42" s="31"/>
      <c r="K42" s="31"/>
      <c r="L42" s="31"/>
      <c r="M42" s="31"/>
      <c r="N42" s="41"/>
      <c r="R42" s="52"/>
    </row>
    <row r="43" spans="1:18" ht="30">
      <c r="A43" s="38">
        <v>4</v>
      </c>
      <c r="B43" s="41"/>
      <c r="C43" s="39">
        <f>IF(MAX(B41,B45)&lt;4,"",IF(AND(B41=4,B45=3),A41,IF(AND(B41=3,B45=4),A45,IF(MAX(B41,B45)&gt;=4,IF(B41=B45,"TIE BREAKER",IF(ABS(B41-B45)=1,"NEW MATCH",IF(B41&gt;B45,A41,A45)))))))</f>
      </c>
      <c r="D43" s="43"/>
      <c r="E43" s="31"/>
      <c r="F43" s="41"/>
      <c r="G43" s="31"/>
      <c r="H43" s="41"/>
      <c r="I43" s="31"/>
      <c r="J43" s="31"/>
      <c r="K43" s="31"/>
      <c r="L43" s="31"/>
      <c r="M43" s="31"/>
      <c r="N43" s="41"/>
      <c r="R43" s="52"/>
    </row>
    <row r="44" spans="1:18" ht="30">
      <c r="A44" s="31"/>
      <c r="B44" s="41"/>
      <c r="C44" s="55">
        <f>IF(C43="","",IF(C43&lt;&gt;"",IF(OR(C43="TIE BREAKER",C43="NEW MATCH"),"",IF(C43=A41,A45,A41))))</f>
      </c>
      <c r="D44" s="31"/>
      <c r="E44" s="31"/>
      <c r="F44" s="41"/>
      <c r="G44" s="31"/>
      <c r="H44" s="41"/>
      <c r="I44" s="31"/>
      <c r="J44" s="31"/>
      <c r="K44" s="31"/>
      <c r="L44" s="31"/>
      <c r="M44" s="31"/>
      <c r="N44" s="41"/>
      <c r="R44" s="52"/>
    </row>
    <row r="45" spans="1:18" ht="30">
      <c r="A45" s="39" t="str">
        <f>Teams!$B$15</f>
        <v>Team </v>
      </c>
      <c r="B45" s="43"/>
      <c r="C45" s="31"/>
      <c r="D45" s="31"/>
      <c r="E45" s="31"/>
      <c r="F45" s="41"/>
      <c r="G45" s="31"/>
      <c r="H45" s="41"/>
      <c r="I45" s="31"/>
      <c r="J45" s="31"/>
      <c r="K45" s="31"/>
      <c r="L45" s="31"/>
      <c r="M45" s="31"/>
      <c r="N45" s="41"/>
      <c r="O45" s="53"/>
      <c r="P45" s="31"/>
      <c r="R45" s="52"/>
    </row>
    <row r="46" spans="1:18" ht="30">
      <c r="A46" s="31"/>
      <c r="B46" s="31"/>
      <c r="C46" s="31"/>
      <c r="D46" s="31"/>
      <c r="E46" s="31"/>
      <c r="F46" s="41"/>
      <c r="G46" s="31"/>
      <c r="H46" s="41"/>
      <c r="K46" s="31"/>
      <c r="L46" s="31"/>
      <c r="M46" s="31"/>
      <c r="N46" s="41"/>
      <c r="R46" s="52"/>
    </row>
    <row r="47" spans="1:18" ht="30">
      <c r="A47" s="31"/>
      <c r="B47" s="31"/>
      <c r="C47" s="31"/>
      <c r="D47" s="31"/>
      <c r="E47" s="38">
        <v>16</v>
      </c>
      <c r="F47" s="41"/>
      <c r="G47" s="39">
        <f>IF(MAX(F39,F55)&lt;4,"",IF(AND(F39=4,F55=3),E39,IF(AND(F39=3,F55=4),E55,IF(MAX(F39,F55)&gt;=4,IF(F39=F55,"TIE BREAKER",IF(ABS(F39-F55)=1,"NEW MATCH",IF(F39&gt;F55,E39,E55)))))))</f>
      </c>
      <c r="H47" s="43"/>
      <c r="K47" s="31"/>
      <c r="L47" s="31"/>
      <c r="M47" s="31"/>
      <c r="N47" s="41"/>
      <c r="R47" s="52"/>
    </row>
    <row r="48" spans="1:18" ht="30">
      <c r="A48" s="31"/>
      <c r="B48" s="31"/>
      <c r="C48" s="31"/>
      <c r="D48" s="31"/>
      <c r="E48" s="31"/>
      <c r="F48" s="41"/>
      <c r="G48" s="55">
        <f>IF(G47="","",IF(G47&lt;&gt;"",IF(OR(G47="TIE BREAKER",G47="NEW MATCH"),"",IF(G47=E39,E55,E39))))</f>
      </c>
      <c r="H48" s="31"/>
      <c r="I48" s="31"/>
      <c r="K48" s="31"/>
      <c r="L48" s="31"/>
      <c r="M48" s="31"/>
      <c r="N48" s="41"/>
      <c r="R48" s="52"/>
    </row>
    <row r="49" spans="1:18" ht="30">
      <c r="A49" s="39" t="str">
        <f>Teams!$B$16</f>
        <v>Team </v>
      </c>
      <c r="B49" s="40"/>
      <c r="C49" s="31"/>
      <c r="D49" s="31"/>
      <c r="E49" s="31"/>
      <c r="F49" s="41"/>
      <c r="G49" s="31"/>
      <c r="H49" s="31"/>
      <c r="I49" s="31"/>
      <c r="K49" s="31"/>
      <c r="L49" s="31"/>
      <c r="M49" s="38">
        <v>24</v>
      </c>
      <c r="N49" s="41"/>
      <c r="O49" s="39">
        <f>IF(MAX(N31,N67)&lt;4,"",IF(AND(N31=4,N67=3),M31,IF(AND(N31=3,N67=4),M67,IF(MAX(N31,N67)&gt;=4,IF(N31=N67,"TIE BREAKER",IF(ABS(N31-N67)=1,"NEW MATCH",IF(N31&gt;N67,M31,M67)))))))</f>
      </c>
      <c r="P49" s="40"/>
      <c r="R49" s="52"/>
    </row>
    <row r="50" spans="1:18" ht="30">
      <c r="A50" s="31"/>
      <c r="B50" s="41"/>
      <c r="C50" s="31"/>
      <c r="D50" s="31"/>
      <c r="E50" s="31"/>
      <c r="F50" s="41"/>
      <c r="G50" s="31"/>
      <c r="H50" s="31"/>
      <c r="I50" s="31"/>
      <c r="K50" s="31"/>
      <c r="L50" s="31"/>
      <c r="M50" s="31"/>
      <c r="N50" s="41"/>
      <c r="O50" s="55">
        <f>IF(O49="","",IF(O49&lt;&gt;"",IF(OR(O49="TIE BREAKER",O49="NEW MATCH"),"",IF(O49=M31,M67,M31))))</f>
      </c>
      <c r="P50" s="41"/>
      <c r="Q50" s="31"/>
      <c r="R50" s="52"/>
    </row>
    <row r="51" spans="1:18" ht="30">
      <c r="A51" s="38">
        <v>5</v>
      </c>
      <c r="B51" s="41"/>
      <c r="C51" s="39">
        <f>IF(MAX(B49,B53)&lt;4,"",IF(AND(B49=4,B53=3),A49,IF(AND(B49=3,B53=4),A53,IF(MAX(B49,B53)&gt;=4,IF(B49=B53,"TIE BREAKER",IF(ABS(B49-B53)=1,"NEW MATCH",IF(B49&gt;B53,A49,A53)))))))</f>
      </c>
      <c r="D51" s="40"/>
      <c r="E51" s="31"/>
      <c r="F51" s="41"/>
      <c r="G51" s="31"/>
      <c r="H51" s="31"/>
      <c r="I51" s="31"/>
      <c r="K51" s="31"/>
      <c r="L51" s="31"/>
      <c r="M51" s="31"/>
      <c r="N51" s="41"/>
      <c r="O51" s="82">
        <f>IF(O49="","",IF(O49="TIE BREAKER",O49,IF(O49="NEW MATCH",O49,IF(O49=M31,"WINNER!","REMATCH REQUIRED"))))</f>
      </c>
      <c r="P51" s="82"/>
      <c r="R51" s="52"/>
    </row>
    <row r="52" spans="1:18" ht="30">
      <c r="A52" s="31"/>
      <c r="B52" s="41"/>
      <c r="C52" s="55">
        <f>IF(C51="","",IF(C51&lt;&gt;"",IF(OR(C51="TIE BREAKER",C51="NEW MATCH"),"",IF(C51=A49,A53,A49))))</f>
      </c>
      <c r="D52" s="41"/>
      <c r="E52" s="31"/>
      <c r="F52" s="41"/>
      <c r="G52" s="31"/>
      <c r="H52" s="31"/>
      <c r="I52" s="31"/>
      <c r="K52" s="31"/>
      <c r="L52" s="31"/>
      <c r="M52" s="31"/>
      <c r="N52" s="41"/>
      <c r="O52" s="82"/>
      <c r="P52" s="82"/>
      <c r="R52" s="52"/>
    </row>
    <row r="53" spans="1:18" ht="30">
      <c r="A53" s="39" t="str">
        <f>Teams!$B$17</f>
        <v>Team </v>
      </c>
      <c r="B53" s="43"/>
      <c r="C53" s="31"/>
      <c r="D53" s="41"/>
      <c r="E53" s="31"/>
      <c r="F53" s="41"/>
      <c r="G53" s="31"/>
      <c r="H53" s="31"/>
      <c r="I53" s="31"/>
      <c r="K53" s="31"/>
      <c r="L53" s="31"/>
      <c r="M53" s="31"/>
      <c r="N53" s="41"/>
      <c r="O53" s="82"/>
      <c r="P53" s="82"/>
      <c r="R53" s="52"/>
    </row>
    <row r="54" spans="1:18" ht="30">
      <c r="A54" s="31"/>
      <c r="B54" s="31"/>
      <c r="C54" s="31"/>
      <c r="D54" s="41"/>
      <c r="E54" s="31"/>
      <c r="F54" s="41"/>
      <c r="G54" s="31"/>
      <c r="H54" s="31"/>
      <c r="I54" s="31"/>
      <c r="K54" s="31"/>
      <c r="L54" s="31"/>
      <c r="M54" s="31"/>
      <c r="N54" s="41"/>
      <c r="P54" s="41"/>
      <c r="R54" s="52"/>
    </row>
    <row r="55" spans="1:18" ht="30">
      <c r="A55" s="31"/>
      <c r="B55" s="31"/>
      <c r="C55" s="38">
        <v>10</v>
      </c>
      <c r="D55" s="41"/>
      <c r="E55" s="39">
        <f>IF(MAX(D51,D59)&lt;4,"",IF(AND(D51=4,D59=3),C51,IF(AND(D51=3,D59=4),C59,IF(MAX(D51,D59)&gt;=4,IF(D51=D59,"TIE BREAKER",IF(ABS(D51-D59)=1,"NEW MATCH",IF(D51&gt;D59,C51,C59)))))))</f>
      </c>
      <c r="F55" s="43"/>
      <c r="G55" s="31"/>
      <c r="H55" s="31"/>
      <c r="I55" s="31"/>
      <c r="M55" s="31"/>
      <c r="N55" s="41"/>
      <c r="P55" s="41"/>
      <c r="R55" s="52"/>
    </row>
    <row r="56" spans="3:18" ht="30">
      <c r="C56" s="38"/>
      <c r="D56" s="42"/>
      <c r="E56" s="55">
        <f>IF(E55="","",IF(E55&lt;&gt;"",IF(OR(E55="TIE BREAKER",E55="NEW MATCH"),"",IF(E55=C51,C59,C51))))</f>
      </c>
      <c r="F56" s="31"/>
      <c r="G56" s="31"/>
      <c r="H56" s="31"/>
      <c r="I56" s="31"/>
      <c r="M56" s="31"/>
      <c r="N56" s="41"/>
      <c r="P56" s="41"/>
      <c r="R56" s="52"/>
    </row>
    <row r="57" spans="3:18" ht="30">
      <c r="C57" s="38"/>
      <c r="D57" s="41"/>
      <c r="E57" s="31"/>
      <c r="F57" s="31"/>
      <c r="G57" s="31"/>
      <c r="H57" s="31"/>
      <c r="I57" s="38"/>
      <c r="M57" s="31"/>
      <c r="N57" s="41"/>
      <c r="P57" s="41"/>
      <c r="R57" s="52"/>
    </row>
    <row r="58" spans="3:18" ht="30">
      <c r="C58" s="38"/>
      <c r="D58" s="41"/>
      <c r="E58" s="31"/>
      <c r="F58" s="31"/>
      <c r="G58" s="31"/>
      <c r="H58" s="31"/>
      <c r="I58" s="31"/>
      <c r="J58" s="31"/>
      <c r="K58" s="39">
        <f>M32</f>
      </c>
      <c r="L58" s="40"/>
      <c r="M58" s="31"/>
      <c r="N58" s="41"/>
      <c r="P58" s="41"/>
      <c r="R58" s="52"/>
    </row>
    <row r="59" spans="3:18" ht="30">
      <c r="C59" s="39" t="str">
        <f>Teams!$B$18</f>
        <v>Team </v>
      </c>
      <c r="D59" s="43"/>
      <c r="E59" s="31"/>
      <c r="F59" s="31"/>
      <c r="G59" s="31"/>
      <c r="H59" s="31"/>
      <c r="K59" s="53" t="s">
        <v>37</v>
      </c>
      <c r="L59" s="41"/>
      <c r="M59" s="31"/>
      <c r="N59" s="41"/>
      <c r="P59" s="41"/>
      <c r="R59" s="52"/>
    </row>
    <row r="60" spans="3:18" ht="30">
      <c r="C60" s="31"/>
      <c r="D60" s="31"/>
      <c r="E60" s="31"/>
      <c r="F60" s="31"/>
      <c r="G60" s="31"/>
      <c r="H60" s="31"/>
      <c r="I60" s="31"/>
      <c r="K60" s="31"/>
      <c r="L60" s="41"/>
      <c r="M60" s="31"/>
      <c r="N60" s="41"/>
      <c r="P60" s="41"/>
      <c r="Q60" s="83">
        <f>IF(MAX(P49,P77)&lt;4,"",IF(AND(P49=4,P77=3),O49,IF(AND(P49=3,P77=4),O77,IF(MAX(P49,P77)&gt;=4,IF(P49=P77,"TIE BREAKER",IF(ABS(P49-P77)=1,"NEW MATCH",IF(P49&gt;P77,O49,O77)))))))</f>
      </c>
      <c r="R60" s="52"/>
    </row>
    <row r="61" spans="3:18" ht="30">
      <c r="C61" s="31"/>
      <c r="D61" s="31"/>
      <c r="E61" s="31"/>
      <c r="F61" s="31"/>
      <c r="G61" s="31"/>
      <c r="H61" s="31"/>
      <c r="I61" s="31"/>
      <c r="K61" s="31"/>
      <c r="L61" s="41"/>
      <c r="M61" s="31"/>
      <c r="N61" s="41"/>
      <c r="P61" s="41"/>
      <c r="Q61" s="83"/>
      <c r="R61" s="52"/>
    </row>
    <row r="62" spans="1:18" ht="30">
      <c r="A62" s="31"/>
      <c r="B62" s="31"/>
      <c r="C62" s="31"/>
      <c r="D62" s="31"/>
      <c r="E62" s="31"/>
      <c r="F62" s="31"/>
      <c r="G62" s="39">
        <f>G16</f>
      </c>
      <c r="H62" s="40"/>
      <c r="I62" s="31"/>
      <c r="K62" s="31"/>
      <c r="L62" s="41"/>
      <c r="N62" s="41"/>
      <c r="O62" s="38">
        <v>25</v>
      </c>
      <c r="P62" s="41"/>
      <c r="Q62" s="83"/>
      <c r="R62" s="52"/>
    </row>
    <row r="63" spans="1:18" ht="30">
      <c r="A63" s="31"/>
      <c r="B63" s="31"/>
      <c r="E63" s="48"/>
      <c r="F63" s="48"/>
      <c r="G63" s="53" t="s">
        <v>33</v>
      </c>
      <c r="H63" s="41"/>
      <c r="I63" s="31"/>
      <c r="K63" s="31"/>
      <c r="L63" s="41"/>
      <c r="N63" s="41"/>
      <c r="P63" s="41"/>
      <c r="Q63" s="84">
        <f>IF(Q60="","",IF(Q60="TIE BREAKER","",IF(Q60="NEW MATCH","","WINNER!")))</f>
      </c>
      <c r="R63" s="52"/>
    </row>
    <row r="64" spans="1:18" ht="30">
      <c r="A64" s="31"/>
      <c r="B64" s="31"/>
      <c r="E64" s="48"/>
      <c r="F64" s="48"/>
      <c r="G64" s="31"/>
      <c r="H64" s="41"/>
      <c r="I64" s="31"/>
      <c r="K64" s="31"/>
      <c r="L64" s="41"/>
      <c r="N64" s="41"/>
      <c r="P64" s="41"/>
      <c r="Q64" s="84"/>
      <c r="R64" s="52"/>
    </row>
    <row r="65" spans="1:18" ht="30">
      <c r="A65" s="31"/>
      <c r="B65" s="31"/>
      <c r="C65" s="39">
        <f>E56</f>
      </c>
      <c r="D65" s="40"/>
      <c r="E65" s="38"/>
      <c r="F65" s="38"/>
      <c r="G65" s="31"/>
      <c r="H65" s="41"/>
      <c r="I65" s="31"/>
      <c r="K65" s="31"/>
      <c r="L65" s="41"/>
      <c r="N65" s="41"/>
      <c r="P65" s="41"/>
      <c r="Q65" s="84"/>
      <c r="R65" s="52"/>
    </row>
    <row r="66" spans="3:18" ht="30">
      <c r="C66" s="53" t="s">
        <v>13</v>
      </c>
      <c r="D66" s="41"/>
      <c r="E66" s="48"/>
      <c r="F66" s="48"/>
      <c r="G66" s="31"/>
      <c r="H66" s="41"/>
      <c r="I66" s="31"/>
      <c r="K66" s="31"/>
      <c r="L66" s="41"/>
      <c r="N66" s="41"/>
      <c r="P66" s="41"/>
      <c r="R66" s="52"/>
    </row>
    <row r="67" spans="3:18" ht="30">
      <c r="C67" s="38">
        <v>11</v>
      </c>
      <c r="D67" s="41"/>
      <c r="E67" s="39">
        <f>IF(MAX(D65,D69)&lt;4,"",IF(AND(D65=4,D69=3),C65,IF(AND(D65=3,D69=4),C69,IF(MAX(D65,D69)&gt;=4,IF(D65=D69,"TIE BREAKER",IF(ABS(D65-D69)=1,"NEW MATCH",IF(D65&gt;D69,C65,C69)))))))</f>
      </c>
      <c r="F67" s="40"/>
      <c r="G67" s="38">
        <v>20</v>
      </c>
      <c r="H67" s="41"/>
      <c r="I67" s="39">
        <f>IF(MAX(H62,H72)&lt;4,"",IF(AND(H62=4,H72=3),G62,IF(AND(H62=3,H72=4),G72,IF(MAX(H62,H72)&gt;=4,IF(H62=H72,"TIE BREAKER",IF(ABS(H62-H72)=1,"NEW MATCH",IF(H62&gt;H72,G62,G72)))))))</f>
      </c>
      <c r="J67" s="40"/>
      <c r="K67" s="38">
        <v>23</v>
      </c>
      <c r="L67" s="41"/>
      <c r="M67" s="39">
        <f>IF(MAX(L58,L77)&lt;4,"",IF(AND(L58=4,L77=3),K58,IF(AND(L58=3,L77=4),K77,IF(MAX(L58,L77)&gt;=4,IF(L58=L77,"TIE BREAKER",IF(ABS(L58-L77)=1,"NEW MATCH",IF(L58&gt;L77,K58,K77)))))))</f>
      </c>
      <c r="N67" s="43"/>
      <c r="P67" s="41"/>
      <c r="R67" s="52"/>
    </row>
    <row r="68" spans="3:18" ht="30">
      <c r="C68" s="31"/>
      <c r="D68" s="41"/>
      <c r="E68" s="31"/>
      <c r="F68" s="41"/>
      <c r="G68" s="31"/>
      <c r="H68" s="41"/>
      <c r="I68" s="31"/>
      <c r="J68" s="41"/>
      <c r="K68" s="31"/>
      <c r="L68" s="41"/>
      <c r="M68" s="63"/>
      <c r="P68" s="41"/>
      <c r="R68" s="52"/>
    </row>
    <row r="69" spans="3:18" ht="30">
      <c r="C69" s="39">
        <f>C12</f>
      </c>
      <c r="D69" s="43"/>
      <c r="E69" s="31"/>
      <c r="F69" s="41"/>
      <c r="G69" s="31"/>
      <c r="H69" s="41"/>
      <c r="I69" s="31"/>
      <c r="J69" s="41"/>
      <c r="K69" s="31"/>
      <c r="L69" s="41"/>
      <c r="P69" s="41"/>
      <c r="R69" s="52"/>
    </row>
    <row r="70" spans="3:18" ht="30">
      <c r="C70" s="53" t="s">
        <v>6</v>
      </c>
      <c r="D70" s="31"/>
      <c r="E70" s="31"/>
      <c r="F70" s="41"/>
      <c r="G70" s="31"/>
      <c r="H70" s="41"/>
      <c r="I70" s="31"/>
      <c r="J70" s="41"/>
      <c r="K70" s="31"/>
      <c r="L70" s="41"/>
      <c r="P70" s="41"/>
      <c r="R70" s="52"/>
    </row>
    <row r="71" spans="3:18" ht="30">
      <c r="C71" s="31"/>
      <c r="D71" s="31"/>
      <c r="E71" s="31"/>
      <c r="F71" s="41"/>
      <c r="G71" s="31"/>
      <c r="H71" s="41"/>
      <c r="I71" s="31"/>
      <c r="J71" s="41"/>
      <c r="K71" s="31"/>
      <c r="L71" s="41"/>
      <c r="P71" s="41"/>
      <c r="R71" s="52"/>
    </row>
    <row r="72" spans="3:18" ht="30">
      <c r="C72" s="31"/>
      <c r="D72" s="31"/>
      <c r="E72" s="38">
        <v>17</v>
      </c>
      <c r="F72" s="41"/>
      <c r="G72" s="39">
        <f>IF(MAX(F67,F77)&lt;4,"",IF(AND(F67=4,F77=3),E67,IF(AND(F67=3,F77=4),E77,IF(MAX(F67,F77)&gt;=4,IF(F67=F77,"TIE BREAKER",IF(ABS(F67-F77)=1,"NEW MATCH",IF(F67&gt;F77,E67,E77)))))))</f>
      </c>
      <c r="H72" s="43"/>
      <c r="I72" s="31"/>
      <c r="J72" s="41"/>
      <c r="K72" s="31"/>
      <c r="L72" s="41"/>
      <c r="P72" s="41"/>
      <c r="Q72" s="83">
        <f>IF(MAX(P49,P77)&lt;4,"",IF(AND(P49=4,P77=3),O77,IF(AND(P49=3,P77=4),O49,IF(MAX(P49,P77)&gt;=4,IF(P49=P77,"TIE BREAKER",IF(ABS(P49-P77)=1,"NEW MATCH",IF(P49&gt;P77,O77,O49)))))))</f>
      </c>
      <c r="R72" s="52"/>
    </row>
    <row r="73" spans="1:18" ht="30">
      <c r="A73" s="31"/>
      <c r="B73" s="31"/>
      <c r="E73" s="31"/>
      <c r="F73" s="41"/>
      <c r="G73" s="31"/>
      <c r="H73" s="31"/>
      <c r="I73" s="31"/>
      <c r="J73" s="41"/>
      <c r="K73" s="31"/>
      <c r="L73" s="41"/>
      <c r="P73" s="41"/>
      <c r="Q73" s="83" t="s">
        <v>9</v>
      </c>
      <c r="R73" s="52"/>
    </row>
    <row r="74" spans="1:18" ht="30">
      <c r="A74" s="31"/>
      <c r="B74" s="31"/>
      <c r="E74" s="31"/>
      <c r="F74" s="41"/>
      <c r="G74" s="31"/>
      <c r="H74" s="31"/>
      <c r="I74" s="31"/>
      <c r="J74" s="41"/>
      <c r="K74" s="31"/>
      <c r="L74" s="41"/>
      <c r="P74" s="41"/>
      <c r="Q74" s="83"/>
      <c r="R74" s="52"/>
    </row>
    <row r="75" spans="1:18" ht="30">
      <c r="A75" s="31"/>
      <c r="B75" s="31"/>
      <c r="C75" s="39">
        <f>E40</f>
      </c>
      <c r="D75" s="40"/>
      <c r="E75" s="31"/>
      <c r="F75" s="41"/>
      <c r="G75" s="31"/>
      <c r="H75" s="31"/>
      <c r="I75" s="31"/>
      <c r="J75" s="41"/>
      <c r="K75" s="31"/>
      <c r="L75" s="41"/>
      <c r="P75" s="41"/>
      <c r="Q75" s="86">
        <f>IF(Q72="","",IF(Q72="TIE BREAKER","",IF(Q72="NEW MATCH","","RUNNER UP")))</f>
      </c>
      <c r="R75" s="52"/>
    </row>
    <row r="76" spans="1:18" ht="30">
      <c r="A76" s="31"/>
      <c r="B76" s="31"/>
      <c r="C76" s="53" t="s">
        <v>15</v>
      </c>
      <c r="D76" s="41"/>
      <c r="E76" s="31"/>
      <c r="F76" s="41"/>
      <c r="G76" s="31"/>
      <c r="H76" s="31"/>
      <c r="I76" s="31"/>
      <c r="J76" s="41"/>
      <c r="K76" s="31"/>
      <c r="L76" s="41"/>
      <c r="P76" s="41"/>
      <c r="Q76" s="86"/>
      <c r="R76" s="52"/>
    </row>
    <row r="77" spans="1:18" ht="30">
      <c r="A77" s="39">
        <f>C20</f>
      </c>
      <c r="B77" s="40"/>
      <c r="C77" s="38">
        <v>12</v>
      </c>
      <c r="D77" s="41"/>
      <c r="E77" s="39">
        <f>IF(MAX(D75,D79)&lt;4,"",IF(AND(D75=4,D79=3),C75,IF(AND(D75=3,D79=4),C79,IF(MAX(D75,D79)&gt;=4,IF(D75=D79,"TIE BREAKER",IF(ABS(D75-D79)=1,"NEW MATCH",IF(D75&gt;D79,C75,C79)))))))</f>
      </c>
      <c r="F77" s="43"/>
      <c r="G77" s="31"/>
      <c r="H77" s="31"/>
      <c r="I77" s="38">
        <v>22</v>
      </c>
      <c r="J77" s="41"/>
      <c r="K77" s="39">
        <f>IF(MAX(J67,J87)&lt;4,"",IF(AND(J67=4,J87=3),I67,IF(AND(J67=3,J87=4),I87,IF(MAX(J67,J87)&gt;=4,IF(J67=J87,"TIE BREAKER",IF(ABS(J67-J87)=1,"NEW MATCH",IF(J67&gt;J87,I67,I87)))))))</f>
      </c>
      <c r="L77" s="43"/>
      <c r="O77" s="39">
        <f>O50</f>
      </c>
      <c r="P77" s="43"/>
      <c r="Q77" s="86"/>
      <c r="R77" s="52"/>
    </row>
    <row r="78" spans="1:18" ht="30">
      <c r="A78" s="53" t="s">
        <v>7</v>
      </c>
      <c r="B78" s="41"/>
      <c r="C78" s="31"/>
      <c r="D78" s="41"/>
      <c r="E78" s="31"/>
      <c r="F78" s="31"/>
      <c r="G78" s="31"/>
      <c r="H78" s="31"/>
      <c r="I78" s="31"/>
      <c r="J78" s="41"/>
      <c r="O78" s="53" t="s">
        <v>38</v>
      </c>
      <c r="R78" s="52"/>
    </row>
    <row r="79" spans="1:18" ht="30">
      <c r="A79" s="38">
        <v>6</v>
      </c>
      <c r="B79" s="41"/>
      <c r="C79" s="39">
        <f>IF(MAX(B77,B81)&lt;4,"",IF(AND(B77=4,B81=3),A77,IF(AND(B77=3,B81=4),A81,IF(MAX(B77,B81)&gt;=4,IF(B77=B81,"TIE BREAKER",IF(ABS(B77-B81)=1,"NEW MATCH",IF(B77&gt;B81,A77,A81)))))))</f>
      </c>
      <c r="D79" s="43"/>
      <c r="E79" s="31"/>
      <c r="F79" s="31"/>
      <c r="G79" s="31"/>
      <c r="H79" s="31"/>
      <c r="I79" s="31"/>
      <c r="J79" s="41"/>
      <c r="O79" s="89">
        <f>IF(O51="WINNER!","RUNNER UP","")</f>
      </c>
      <c r="P79" s="89"/>
      <c r="R79" s="52"/>
    </row>
    <row r="80" spans="1:18" ht="30">
      <c r="A80" s="31"/>
      <c r="B80" s="41"/>
      <c r="C80" s="31"/>
      <c r="D80" s="31"/>
      <c r="E80" s="31"/>
      <c r="F80" s="31"/>
      <c r="G80" s="31"/>
      <c r="H80" s="31"/>
      <c r="I80" s="31"/>
      <c r="J80" s="41"/>
      <c r="K80" s="31"/>
      <c r="L80" s="31"/>
      <c r="O80" s="89"/>
      <c r="P80" s="89"/>
      <c r="R80" s="52"/>
    </row>
    <row r="81" spans="1:18" ht="30">
      <c r="A81" s="39">
        <f>C28</f>
      </c>
      <c r="B81" s="43"/>
      <c r="C81" s="31"/>
      <c r="D81" s="31"/>
      <c r="E81" s="31"/>
      <c r="F81" s="31"/>
      <c r="G81" s="31"/>
      <c r="H81" s="31"/>
      <c r="I81" s="31"/>
      <c r="J81" s="41"/>
      <c r="K81" s="31"/>
      <c r="L81" s="31"/>
      <c r="R81" s="52"/>
    </row>
    <row r="82" spans="1:18" ht="30">
      <c r="A82" s="53" t="s">
        <v>14</v>
      </c>
      <c r="B82" s="31"/>
      <c r="C82" s="31"/>
      <c r="D82" s="31"/>
      <c r="E82" s="31"/>
      <c r="F82" s="31"/>
      <c r="G82" s="39">
        <f>G48</f>
      </c>
      <c r="H82" s="40"/>
      <c r="I82" s="31"/>
      <c r="J82" s="41"/>
      <c r="K82" s="31"/>
      <c r="L82" s="31"/>
      <c r="M82" s="31"/>
      <c r="R82" s="52"/>
    </row>
    <row r="83" spans="1:18" ht="30">
      <c r="A83" s="31"/>
      <c r="B83" s="31"/>
      <c r="E83" s="48"/>
      <c r="F83" s="48"/>
      <c r="G83" s="53" t="s">
        <v>30</v>
      </c>
      <c r="H83" s="41"/>
      <c r="I83" s="31"/>
      <c r="J83" s="41"/>
      <c r="K83" s="31"/>
      <c r="L83" s="31"/>
      <c r="M83" s="31"/>
      <c r="R83" s="52"/>
    </row>
    <row r="84" spans="1:18" ht="30">
      <c r="A84" s="31"/>
      <c r="B84" s="31"/>
      <c r="C84" s="31"/>
      <c r="D84" s="31"/>
      <c r="E84" s="48"/>
      <c r="F84" s="48"/>
      <c r="G84" s="31"/>
      <c r="H84" s="41"/>
      <c r="I84" s="31"/>
      <c r="J84" s="41"/>
      <c r="K84" s="31"/>
      <c r="L84" s="31"/>
      <c r="M84" s="31"/>
      <c r="R84" s="52"/>
    </row>
    <row r="85" spans="1:18" ht="30">
      <c r="A85" s="31"/>
      <c r="B85" s="31"/>
      <c r="C85" s="39">
        <f>E24</f>
      </c>
      <c r="D85" s="40"/>
      <c r="E85" s="38"/>
      <c r="F85" s="38"/>
      <c r="G85" s="31"/>
      <c r="H85" s="41"/>
      <c r="I85" s="31"/>
      <c r="J85" s="41"/>
      <c r="K85" s="31"/>
      <c r="L85" s="31"/>
      <c r="M85" s="31"/>
      <c r="R85" s="52"/>
    </row>
    <row r="86" spans="1:18" ht="30">
      <c r="A86" s="31"/>
      <c r="B86" s="31"/>
      <c r="C86" s="53" t="s">
        <v>11</v>
      </c>
      <c r="D86" s="41"/>
      <c r="E86" s="48"/>
      <c r="F86" s="48"/>
      <c r="G86" s="31"/>
      <c r="H86" s="41"/>
      <c r="I86" s="31"/>
      <c r="J86" s="41"/>
      <c r="K86" s="31"/>
      <c r="L86" s="31"/>
      <c r="M86" s="31"/>
      <c r="R86" s="52"/>
    </row>
    <row r="87" spans="3:18" ht="30">
      <c r="C87" s="38">
        <v>13</v>
      </c>
      <c r="D87" s="41"/>
      <c r="E87" s="39">
        <f>IF(MAX(D85,D89)&lt;4,"",IF(AND(D85=4,D89=3),C85,IF(AND(D85=3,D89=4),C89,IF(MAX(D85,D89)&gt;=4,IF(D85=D89,"TIE BREAKER",IF(ABS(D85-D89)=1,"NEW MATCH",IF(D85&gt;D89,C85,C89)))))))</f>
      </c>
      <c r="F87" s="40"/>
      <c r="G87" s="38">
        <v>21</v>
      </c>
      <c r="H87" s="41"/>
      <c r="I87" s="39">
        <f>IF(MAX(H82,H92)&lt;4,"",IF(AND(H82=4,H92=3),G82,IF(AND(H82=3,H92=4),G92,IF(MAX(H82,H92)&gt;=4,IF(H82=H92,"TIE BREAKER",IF(ABS(H82-H92)=1,"NEW MATCH",IF(H82&gt;H92,G82,G92)))))))</f>
      </c>
      <c r="J87" s="43"/>
      <c r="K87" s="31"/>
      <c r="L87" s="31"/>
      <c r="R87" s="52"/>
    </row>
    <row r="88" spans="3:18" ht="30">
      <c r="C88" s="31"/>
      <c r="D88" s="41"/>
      <c r="E88" s="31"/>
      <c r="F88" s="41"/>
      <c r="G88" s="31"/>
      <c r="H88" s="41"/>
      <c r="I88" s="31"/>
      <c r="J88" s="31"/>
      <c r="K88" s="31"/>
      <c r="L88" s="31"/>
      <c r="R88" s="52"/>
    </row>
    <row r="89" spans="3:18" ht="30">
      <c r="C89" s="39">
        <f>C44</f>
      </c>
      <c r="D89" s="43"/>
      <c r="E89" s="31"/>
      <c r="F89" s="41"/>
      <c r="G89" s="31"/>
      <c r="H89" s="41"/>
      <c r="I89" s="31"/>
      <c r="J89" s="31"/>
      <c r="K89" s="31"/>
      <c r="L89" s="31"/>
      <c r="R89" s="52"/>
    </row>
    <row r="90" spans="3:18" ht="30">
      <c r="C90" s="53" t="s">
        <v>8</v>
      </c>
      <c r="D90" s="31"/>
      <c r="E90" s="31"/>
      <c r="F90" s="41"/>
      <c r="G90" s="31"/>
      <c r="H90" s="41"/>
      <c r="I90" s="31"/>
      <c r="J90" s="31"/>
      <c r="K90" s="31"/>
      <c r="L90" s="31"/>
      <c r="R90" s="52"/>
    </row>
    <row r="91" spans="3:18" ht="30">
      <c r="C91" s="31"/>
      <c r="D91" s="31"/>
      <c r="E91" s="31"/>
      <c r="F91" s="41"/>
      <c r="G91" s="31"/>
      <c r="H91" s="41"/>
      <c r="I91" s="31"/>
      <c r="J91" s="31"/>
      <c r="K91" s="31"/>
      <c r="L91" s="31"/>
      <c r="R91" s="52"/>
    </row>
    <row r="92" spans="3:18" ht="30">
      <c r="C92" s="31"/>
      <c r="D92" s="31"/>
      <c r="E92" s="38">
        <v>18</v>
      </c>
      <c r="F92" s="41"/>
      <c r="G92" s="39">
        <f>IF(MAX(F87,F97)&lt;4,"",IF(AND(F87=4,F97=3),E87,IF(AND(F87=3,F97=4),E97,IF(MAX(F87,F97)&gt;=4,IF(F87=F97,"TIE BREAKER",IF(ABS(F87-F97)=1,"NEW MATCH",IF(F87&gt;F97,E87,E97)))))))</f>
      </c>
      <c r="H92" s="43"/>
      <c r="I92" s="31"/>
      <c r="J92" s="31"/>
      <c r="K92" s="31"/>
      <c r="L92" s="31"/>
      <c r="R92" s="52"/>
    </row>
    <row r="93" spans="1:18" ht="30">
      <c r="A93" s="31"/>
      <c r="B93" s="31"/>
      <c r="C93" s="31"/>
      <c r="D93" s="31"/>
      <c r="E93" s="31"/>
      <c r="F93" s="41"/>
      <c r="G93" s="31"/>
      <c r="H93" s="31"/>
      <c r="I93" s="31"/>
      <c r="J93" s="31"/>
      <c r="K93" s="31"/>
      <c r="L93" s="31"/>
      <c r="Q93" s="31"/>
      <c r="R93" s="52"/>
    </row>
    <row r="94" spans="1:18" ht="30">
      <c r="A94" s="31"/>
      <c r="B94" s="31"/>
      <c r="C94" s="31"/>
      <c r="D94" s="31"/>
      <c r="E94" s="31"/>
      <c r="F94" s="41"/>
      <c r="G94" s="31"/>
      <c r="H94" s="31"/>
      <c r="I94" s="31"/>
      <c r="J94" s="31"/>
      <c r="K94" s="31"/>
      <c r="L94" s="31"/>
      <c r="R94" s="52"/>
    </row>
    <row r="95" spans="1:18" ht="30">
      <c r="A95" s="31"/>
      <c r="B95" s="31"/>
      <c r="C95" s="39">
        <f>C52</f>
      </c>
      <c r="D95" s="40"/>
      <c r="E95" s="31"/>
      <c r="F95" s="41"/>
      <c r="G95" s="31"/>
      <c r="H95" s="31"/>
      <c r="I95" s="31"/>
      <c r="J95" s="31"/>
      <c r="K95" s="31"/>
      <c r="L95" s="31"/>
      <c r="R95" s="52"/>
    </row>
    <row r="96" spans="3:18" ht="30">
      <c r="C96" s="53" t="s">
        <v>26</v>
      </c>
      <c r="D96" s="41"/>
      <c r="E96" s="31"/>
      <c r="F96" s="41"/>
      <c r="G96" s="31"/>
      <c r="H96" s="31"/>
      <c r="I96" s="31"/>
      <c r="J96" s="31"/>
      <c r="K96" s="31"/>
      <c r="L96" s="31"/>
      <c r="R96" s="52"/>
    </row>
    <row r="97" spans="3:18" ht="30">
      <c r="C97" s="38">
        <v>14</v>
      </c>
      <c r="D97" s="41"/>
      <c r="E97" s="39">
        <f>IF(MAX(D95,D99)&lt;4,"",IF(AND(D95=4,D99=3),C95,IF(AND(D95=3,D99=4),C99,IF(MAX(D95,D99)&gt;=4,IF(D95=D99,"TIE BREAKER",IF(ABS(D95-D99)=1,"NEW MATCH",IF(D95&gt;D99,C95,C99)))))))</f>
      </c>
      <c r="F97" s="43"/>
      <c r="G97" s="31"/>
      <c r="H97" s="31"/>
      <c r="I97" s="31"/>
      <c r="J97" s="31"/>
      <c r="K97" s="31"/>
      <c r="L97" s="31"/>
      <c r="R97" s="52"/>
    </row>
    <row r="98" spans="3:18" ht="30">
      <c r="C98" s="31"/>
      <c r="D98" s="41"/>
      <c r="E98" s="31"/>
      <c r="F98" s="31"/>
      <c r="G98" s="31"/>
      <c r="H98" s="31"/>
      <c r="I98" s="31"/>
      <c r="J98" s="31"/>
      <c r="R98" s="52"/>
    </row>
    <row r="99" spans="3:18" ht="30">
      <c r="C99" s="39">
        <f>E8</f>
      </c>
      <c r="D99" s="43"/>
      <c r="E99" s="31"/>
      <c r="F99" s="31"/>
      <c r="G99" s="31"/>
      <c r="H99" s="31"/>
      <c r="I99" s="31"/>
      <c r="J99" s="31"/>
      <c r="R99" s="52"/>
    </row>
    <row r="100" spans="3:18" ht="30">
      <c r="C100" s="53" t="s">
        <v>12</v>
      </c>
      <c r="D100" s="31"/>
      <c r="E100" s="31"/>
      <c r="F100" s="31"/>
      <c r="G100" s="31"/>
      <c r="H100" s="31"/>
      <c r="I100" s="31"/>
      <c r="J100" s="31"/>
      <c r="K100" s="31"/>
      <c r="L100" s="31"/>
      <c r="R100" s="52"/>
    </row>
    <row r="101" spans="1:18" ht="64.5" customHeight="1">
      <c r="A101" s="52"/>
      <c r="B101" s="52"/>
      <c r="C101" s="52"/>
      <c r="D101" s="52"/>
      <c r="E101" s="52"/>
      <c r="F101" s="52"/>
      <c r="G101" s="52"/>
      <c r="H101" s="52"/>
      <c r="I101" s="52"/>
      <c r="J101" s="52"/>
      <c r="K101" s="52"/>
      <c r="L101" s="52"/>
      <c r="M101" s="52"/>
      <c r="N101" s="52"/>
      <c r="O101" s="52"/>
      <c r="P101" s="52"/>
      <c r="Q101" s="52"/>
      <c r="R101" s="52"/>
    </row>
  </sheetData>
  <sheetProtection password="CCD6" sheet="1" objects="1" scenarios="1"/>
  <mergeCells count="7">
    <mergeCell ref="O79:P80"/>
    <mergeCell ref="M33:N36"/>
    <mergeCell ref="O51:P53"/>
    <mergeCell ref="Q60:Q62"/>
    <mergeCell ref="Q63:Q65"/>
    <mergeCell ref="Q72:Q74"/>
    <mergeCell ref="Q75:Q77"/>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17.xml><?xml version="1.0" encoding="utf-8"?>
<worksheet xmlns="http://schemas.openxmlformats.org/spreadsheetml/2006/main" xmlns:r="http://schemas.openxmlformats.org/officeDocument/2006/relationships">
  <sheetPr>
    <pageSetUpPr fitToPage="1"/>
  </sheetPr>
  <dimension ref="A1:R101"/>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3:18" ht="30">
      <c r="C3" s="39" t="str">
        <f>Teams!$B$6</f>
        <v>Team </v>
      </c>
      <c r="D3" s="40"/>
      <c r="E3" s="31"/>
      <c r="F3" s="31"/>
      <c r="G3" s="31"/>
      <c r="H3" s="31"/>
      <c r="I3" s="31"/>
      <c r="J3" s="31"/>
      <c r="K3" s="31"/>
      <c r="L3" s="31"/>
      <c r="R3" s="52"/>
    </row>
    <row r="4" spans="3:18" ht="30">
      <c r="C4" s="31"/>
      <c r="D4" s="41"/>
      <c r="E4" s="31"/>
      <c r="F4" s="31"/>
      <c r="G4" s="31"/>
      <c r="H4" s="31"/>
      <c r="I4" s="31"/>
      <c r="J4" s="31"/>
      <c r="K4" s="31"/>
      <c r="L4" s="31"/>
      <c r="R4" s="52"/>
    </row>
    <row r="5" spans="3:18" ht="30">
      <c r="C5" s="31"/>
      <c r="D5" s="41"/>
      <c r="E5" s="31"/>
      <c r="F5" s="31"/>
      <c r="G5" s="31"/>
      <c r="H5" s="31"/>
      <c r="I5" s="31"/>
      <c r="J5" s="31"/>
      <c r="K5" s="31"/>
      <c r="L5" s="31"/>
      <c r="R5" s="52"/>
    </row>
    <row r="6" spans="1:18" ht="30">
      <c r="A6" s="31"/>
      <c r="B6" s="31"/>
      <c r="C6" s="31"/>
      <c r="D6" s="41"/>
      <c r="E6" s="31"/>
      <c r="F6" s="31"/>
      <c r="G6" s="31"/>
      <c r="H6" s="31"/>
      <c r="I6" s="31"/>
      <c r="J6" s="31"/>
      <c r="K6" s="31"/>
      <c r="L6" s="31"/>
      <c r="R6" s="52"/>
    </row>
    <row r="7" spans="1:18" ht="30">
      <c r="A7" s="31"/>
      <c r="B7" s="31"/>
      <c r="C7" s="38">
        <v>9</v>
      </c>
      <c r="D7" s="41"/>
      <c r="E7" s="39">
        <f>IF(MAX(D3,D11)&lt;4,"",IF(AND(D3=4,D11=3),C3,IF(AND(D3=3,D11=4),C11,IF(MAX(D3,D11)&gt;=4,IF(D3=D11,"TIE BREAKER",IF(ABS(D3-D11)=1,"NEW MATCH",IF(D3&gt;D11,C3,C11)))))))</f>
      </c>
      <c r="F7" s="40"/>
      <c r="G7" s="31"/>
      <c r="H7" s="31"/>
      <c r="I7" s="31"/>
      <c r="J7" s="31"/>
      <c r="K7" s="31"/>
      <c r="L7" s="31"/>
      <c r="R7" s="52"/>
    </row>
    <row r="8" spans="1:18" ht="30">
      <c r="A8" s="31"/>
      <c r="B8" s="31"/>
      <c r="C8" s="38"/>
      <c r="D8" s="42"/>
      <c r="E8" s="55">
        <f>IF(E7="","",IF(E7&lt;&gt;"",IF(OR(E7="TIE BREAKER",E7="NEW MATCH"),"",IF(E7=C3,C11,C3))))</f>
      </c>
      <c r="F8" s="41"/>
      <c r="G8" s="31"/>
      <c r="H8" s="31"/>
      <c r="I8" s="31"/>
      <c r="J8" s="31"/>
      <c r="K8" s="31"/>
      <c r="L8" s="31"/>
      <c r="R8" s="52"/>
    </row>
    <row r="9" spans="1:18" ht="30">
      <c r="A9" s="39" t="str">
        <f>Teams!$B$7</f>
        <v>Team </v>
      </c>
      <c r="B9" s="40"/>
      <c r="C9" s="31"/>
      <c r="D9" s="41"/>
      <c r="E9" s="31"/>
      <c r="F9" s="41"/>
      <c r="G9" s="31"/>
      <c r="H9" s="31"/>
      <c r="I9" s="31"/>
      <c r="J9" s="31"/>
      <c r="K9" s="31"/>
      <c r="L9" s="31"/>
      <c r="R9" s="52"/>
    </row>
    <row r="10" spans="1:18" ht="30">
      <c r="A10" s="31"/>
      <c r="B10" s="41"/>
      <c r="C10" s="31"/>
      <c r="D10" s="41"/>
      <c r="E10" s="31"/>
      <c r="F10" s="41"/>
      <c r="G10" s="31"/>
      <c r="H10" s="31"/>
      <c r="I10" s="31"/>
      <c r="J10" s="31"/>
      <c r="K10" s="31"/>
      <c r="L10" s="31"/>
      <c r="R10" s="52"/>
    </row>
    <row r="11" spans="1:18" ht="30">
      <c r="A11" s="38">
        <v>1</v>
      </c>
      <c r="B11" s="41"/>
      <c r="C11" s="39">
        <f>IF(MAX(B9,B13)&lt;4,"",IF(AND(B9=4,B13=3),A9,IF(AND(B9=3,B13=4),A13,IF(MAX(B9,B13)&gt;=4,IF(B9=B13,"TIE BREAKER",IF(ABS(B9-B13)=1,"NEW MATCH",IF(B9&gt;B13,A9,A13)))))))</f>
      </c>
      <c r="D11" s="43"/>
      <c r="E11" s="31"/>
      <c r="F11" s="41"/>
      <c r="G11" s="31"/>
      <c r="H11" s="31"/>
      <c r="I11" s="31"/>
      <c r="J11" s="31"/>
      <c r="K11" s="31"/>
      <c r="L11" s="31"/>
      <c r="R11" s="52"/>
    </row>
    <row r="12" spans="1:18" ht="30">
      <c r="A12" s="31"/>
      <c r="B12" s="41"/>
      <c r="C12" s="55">
        <f>IF(C11="","",IF(C11&lt;&gt;"",IF(OR(C11="TIE BREAKER",C11="NEW MATCH"),"",IF(C11=A9,A13,A9))))</f>
      </c>
      <c r="D12" s="31"/>
      <c r="E12" s="31"/>
      <c r="F12" s="41"/>
      <c r="G12" s="31"/>
      <c r="H12" s="31"/>
      <c r="J12" s="31"/>
      <c r="K12" s="31"/>
      <c r="L12" s="31"/>
      <c r="R12" s="52"/>
    </row>
    <row r="13" spans="1:18" ht="30">
      <c r="A13" s="39" t="str">
        <f>Teams!$B$8</f>
        <v>Team </v>
      </c>
      <c r="B13" s="43"/>
      <c r="C13" s="31"/>
      <c r="D13" s="31"/>
      <c r="E13" s="31"/>
      <c r="F13" s="41"/>
      <c r="G13" s="31"/>
      <c r="H13" s="31"/>
      <c r="I13" s="31"/>
      <c r="J13" s="31"/>
      <c r="K13" s="31"/>
      <c r="L13" s="31"/>
      <c r="R13" s="52"/>
    </row>
    <row r="14" spans="1:18" ht="30">
      <c r="A14" s="31"/>
      <c r="B14" s="31"/>
      <c r="C14" s="31"/>
      <c r="D14" s="31"/>
      <c r="E14" s="31"/>
      <c r="F14" s="41"/>
      <c r="G14" s="31"/>
      <c r="H14" s="31"/>
      <c r="K14" s="31"/>
      <c r="L14" s="31"/>
      <c r="R14" s="52"/>
    </row>
    <row r="15" spans="1:18" ht="30">
      <c r="A15" s="31"/>
      <c r="B15" s="31"/>
      <c r="C15" s="31"/>
      <c r="D15" s="31"/>
      <c r="E15" s="38">
        <v>17</v>
      </c>
      <c r="F15" s="41"/>
      <c r="G15" s="39">
        <f>IF(MAX(F7,F23)&lt;4,"",IF(AND(F7=4,F23=3),E7,IF(AND(F7=3,F23=4),E23,IF(MAX(F7,F23)&gt;=4,IF(F7=F23,"TIE BREAKER",IF(ABS(F7-F23)=1,"NEW MATCH",IF(F7&gt;F23,E7,E23)))))))</f>
      </c>
      <c r="H15" s="40"/>
      <c r="K15" s="31"/>
      <c r="L15" s="31"/>
      <c r="R15" s="52"/>
    </row>
    <row r="16" spans="1:18" ht="30">
      <c r="A16" s="31"/>
      <c r="B16" s="31"/>
      <c r="C16" s="31"/>
      <c r="D16" s="31"/>
      <c r="E16" s="31"/>
      <c r="F16" s="41"/>
      <c r="G16" s="55">
        <f>IF(G15="","",IF(G15&lt;&gt;"",IF(OR(G15="TIE BREAKER",G15="NEW MATCH"),"",IF(G15=E7,E23,E7))))</f>
      </c>
      <c r="H16" s="41"/>
      <c r="I16" s="31"/>
      <c r="K16" s="31"/>
      <c r="L16" s="31"/>
      <c r="R16" s="52"/>
    </row>
    <row r="17" spans="1:18" ht="30">
      <c r="A17" s="39" t="str">
        <f>Teams!$B$9</f>
        <v>Team </v>
      </c>
      <c r="B17" s="40"/>
      <c r="C17" s="31"/>
      <c r="D17" s="31"/>
      <c r="E17" s="31"/>
      <c r="F17" s="41"/>
      <c r="G17" s="31"/>
      <c r="H17" s="41"/>
      <c r="I17" s="31"/>
      <c r="K17" s="31"/>
      <c r="L17" s="31"/>
      <c r="R17" s="52"/>
    </row>
    <row r="18" spans="1:18" ht="30">
      <c r="A18" s="31"/>
      <c r="B18" s="41"/>
      <c r="C18" s="31"/>
      <c r="D18" s="31"/>
      <c r="E18" s="31"/>
      <c r="F18" s="41"/>
      <c r="G18" s="31"/>
      <c r="H18" s="41"/>
      <c r="I18" s="31"/>
      <c r="K18" s="31"/>
      <c r="L18" s="31"/>
      <c r="R18" s="52"/>
    </row>
    <row r="19" spans="1:18" ht="30">
      <c r="A19" s="38">
        <v>2</v>
      </c>
      <c r="B19" s="41"/>
      <c r="C19" s="39">
        <f>IF(MAX(B17,B21)&lt;4,"",IF(AND(B17=4,B21=3),A17,IF(AND(B17=3,B21=4),A21,IF(MAX(B17,B21)&gt;=4,IF(B17=B21,"TIE BREAKER",IF(ABS(B17-B21)=1,"NEW MATCH",IF(B17&gt;B21,A17,A21)))))))</f>
      </c>
      <c r="D19" s="40"/>
      <c r="E19" s="31"/>
      <c r="F19" s="41"/>
      <c r="G19" s="31"/>
      <c r="H19" s="41"/>
      <c r="I19" s="31"/>
      <c r="K19" s="31"/>
      <c r="L19" s="31"/>
      <c r="R19" s="52"/>
    </row>
    <row r="20" spans="1:18" ht="30">
      <c r="A20" s="31"/>
      <c r="B20" s="41"/>
      <c r="C20" s="55">
        <f>IF(C19="","",IF(C19&lt;&gt;"",IF(OR(C19="TIE BREAKER",C19="NEW MATCH"),"",IF(C19=A17,A21,A17))))</f>
      </c>
      <c r="D20" s="41"/>
      <c r="E20" s="31"/>
      <c r="F20" s="41"/>
      <c r="G20" s="31"/>
      <c r="H20" s="41"/>
      <c r="I20" s="31"/>
      <c r="K20" s="31"/>
      <c r="L20" s="31"/>
      <c r="R20" s="52"/>
    </row>
    <row r="21" spans="1:18" ht="30">
      <c r="A21" s="39" t="str">
        <f>Teams!$B$10</f>
        <v>Team </v>
      </c>
      <c r="B21" s="43"/>
      <c r="C21" s="31"/>
      <c r="D21" s="41"/>
      <c r="E21" s="31"/>
      <c r="F21" s="41"/>
      <c r="G21" s="31"/>
      <c r="H21" s="41"/>
      <c r="I21" s="31"/>
      <c r="K21" s="31"/>
      <c r="L21" s="31"/>
      <c r="R21" s="52"/>
    </row>
    <row r="22" spans="1:18" ht="30">
      <c r="A22" s="31"/>
      <c r="B22" s="31"/>
      <c r="C22" s="31"/>
      <c r="D22" s="41"/>
      <c r="E22" s="31"/>
      <c r="F22" s="41"/>
      <c r="G22" s="31"/>
      <c r="H22" s="41"/>
      <c r="I22" s="31"/>
      <c r="K22" s="31"/>
      <c r="L22" s="31"/>
      <c r="R22" s="52"/>
    </row>
    <row r="23" spans="1:18" ht="30">
      <c r="A23" s="31"/>
      <c r="B23" s="31"/>
      <c r="C23" s="38">
        <v>10</v>
      </c>
      <c r="D23" s="41"/>
      <c r="E23" s="39">
        <f>IF(MAX(D19,D27)&lt;4,"",IF(AND(D19=4,D27=3),C19,IF(AND(D19=3,D27=4),C27,IF(MAX(D19,D27)&gt;=4,IF(D19=D27,"TIE BREAKER",IF(ABS(D19-D27)=1,"NEW MATCH",IF(D19&gt;D27,C19,C27)))))))</f>
      </c>
      <c r="F23" s="43"/>
      <c r="G23" s="31"/>
      <c r="H23" s="41"/>
      <c r="I23" s="31"/>
      <c r="K23" s="31"/>
      <c r="L23" s="31"/>
      <c r="R23" s="52"/>
    </row>
    <row r="24" spans="1:18" ht="30">
      <c r="A24" s="31"/>
      <c r="B24" s="31"/>
      <c r="C24" s="38"/>
      <c r="D24" s="42"/>
      <c r="E24" s="55">
        <f>IF(E23="","",IF(E23&lt;&gt;"",IF(OR(E23="TIE BREAKER",E23="NEW MATCH"),"",IF(E23=C19,C27,C19))))</f>
      </c>
      <c r="F24" s="31"/>
      <c r="G24" s="31"/>
      <c r="H24" s="41"/>
      <c r="I24" s="31"/>
      <c r="K24" s="31"/>
      <c r="L24" s="31"/>
      <c r="R24" s="52"/>
    </row>
    <row r="25" spans="1:18" ht="30">
      <c r="A25" s="39" t="str">
        <f>Teams!$B$11</f>
        <v>Team </v>
      </c>
      <c r="B25" s="40"/>
      <c r="C25" s="38"/>
      <c r="D25" s="41"/>
      <c r="E25" s="31"/>
      <c r="F25" s="31"/>
      <c r="G25" s="31"/>
      <c r="H25" s="41"/>
      <c r="I25" s="31"/>
      <c r="K25" s="31"/>
      <c r="L25" s="31"/>
      <c r="R25" s="52"/>
    </row>
    <row r="26" spans="1:18" ht="30">
      <c r="A26" s="31"/>
      <c r="B26" s="41"/>
      <c r="C26" s="38"/>
      <c r="D26" s="41"/>
      <c r="E26" s="31"/>
      <c r="F26" s="31"/>
      <c r="G26" s="31"/>
      <c r="H26" s="41"/>
      <c r="R26" s="52"/>
    </row>
    <row r="27" spans="1:18" ht="30">
      <c r="A27" s="38">
        <v>3</v>
      </c>
      <c r="B27" s="41"/>
      <c r="C27" s="39">
        <f>IF(MAX(B25,B29)&lt;4,"",IF(AND(B25=4,B29=3),A25,IF(AND(B25=3,B29=4),A29,IF(MAX(B25,B29)&gt;=4,IF(B25=B29,"TIE BREAKER",IF(ABS(B25-B29)=1,"NEW MATCH",IF(B25&gt;B29,A25,A29)))))))</f>
      </c>
      <c r="D27" s="43"/>
      <c r="E27" s="31"/>
      <c r="F27" s="31"/>
      <c r="G27" s="31"/>
      <c r="H27" s="41"/>
      <c r="K27" s="31"/>
      <c r="R27" s="52"/>
    </row>
    <row r="28" spans="1:18" ht="30">
      <c r="A28" s="31"/>
      <c r="B28" s="41"/>
      <c r="C28" s="55">
        <f>IF(C27="","",IF(C27&lt;&gt;"",IF(OR(C27="TIE BREAKER",C27="NEW MATCH"),"",IF(C27=A25,A29,A25))))</f>
      </c>
      <c r="D28" s="31"/>
      <c r="E28" s="31"/>
      <c r="F28" s="31"/>
      <c r="G28" s="31"/>
      <c r="H28" s="41"/>
      <c r="I28" s="31"/>
      <c r="K28" s="31"/>
      <c r="R28" s="52"/>
    </row>
    <row r="29" spans="1:18" ht="30">
      <c r="A29" s="39" t="str">
        <f>Teams!$B$12</f>
        <v>Team </v>
      </c>
      <c r="B29" s="43"/>
      <c r="C29" s="31"/>
      <c r="D29" s="31"/>
      <c r="E29" s="31"/>
      <c r="F29" s="31"/>
      <c r="G29" s="31"/>
      <c r="H29" s="41"/>
      <c r="I29" s="31"/>
      <c r="K29" s="31"/>
      <c r="R29" s="52"/>
    </row>
    <row r="30" spans="1:18" ht="30">
      <c r="A30" s="31"/>
      <c r="B30" s="31"/>
      <c r="C30" s="31"/>
      <c r="D30" s="31"/>
      <c r="E30" s="31"/>
      <c r="F30" s="31"/>
      <c r="G30" s="31"/>
      <c r="H30" s="41"/>
      <c r="K30" s="31"/>
      <c r="R30" s="52"/>
    </row>
    <row r="31" spans="1:18" ht="30">
      <c r="A31" s="31"/>
      <c r="B31" s="31"/>
      <c r="C31" s="31"/>
      <c r="D31" s="31"/>
      <c r="E31" s="31"/>
      <c r="F31" s="31"/>
      <c r="G31" s="38">
        <v>21</v>
      </c>
      <c r="H31" s="41"/>
      <c r="I31" s="39"/>
      <c r="J31" s="39"/>
      <c r="K31" s="39"/>
      <c r="L31" s="39"/>
      <c r="M31" s="39">
        <f>IF(MAX(H15,H47)&lt;4,"",IF(AND(H15=4,H47=3),G15,IF(AND(H15=3,H47=4),G47,IF(MAX(H15,H47)&gt;=4,IF(H15=H47,"TIE BREAKER",IF(ABS(H15-H47)=1,"NEW MATCH",IF(H15&gt;H47,G15,G47)))))))</f>
      </c>
      <c r="N31" s="40"/>
      <c r="R31" s="52"/>
    </row>
    <row r="32" spans="1:18" ht="30">
      <c r="A32" s="31"/>
      <c r="B32" s="31"/>
      <c r="C32" s="31"/>
      <c r="D32" s="31"/>
      <c r="E32" s="31"/>
      <c r="F32" s="31"/>
      <c r="G32" s="31"/>
      <c r="H32" s="41"/>
      <c r="I32" s="31"/>
      <c r="K32" s="31"/>
      <c r="M32" s="55">
        <f>IF(M31="","",IF(M31&lt;&gt;"",IF(OR(M31="TIE BREAKER",M31="NEW MATCH"),"",IF(M31=G15,G47,G15))))</f>
      </c>
      <c r="N32" s="41"/>
      <c r="R32" s="52"/>
    </row>
    <row r="33" spans="1:18" ht="27.75" customHeight="1">
      <c r="A33" s="39" t="str">
        <f>Teams!$B$13</f>
        <v>Team </v>
      </c>
      <c r="B33" s="40"/>
      <c r="C33" s="31"/>
      <c r="D33" s="31"/>
      <c r="E33" s="31"/>
      <c r="F33" s="31"/>
      <c r="G33" s="31"/>
      <c r="H33" s="41"/>
      <c r="I33" s="31"/>
      <c r="K33" s="31"/>
      <c r="M33" s="81" t="s">
        <v>5</v>
      </c>
      <c r="N33" s="81"/>
      <c r="R33" s="52"/>
    </row>
    <row r="34" spans="1:18" ht="27.75" customHeight="1">
      <c r="A34" s="31"/>
      <c r="B34" s="41"/>
      <c r="C34" s="31"/>
      <c r="D34" s="31"/>
      <c r="E34" s="31"/>
      <c r="F34" s="31"/>
      <c r="G34" s="31"/>
      <c r="H34" s="41"/>
      <c r="I34" s="31"/>
      <c r="J34" s="31"/>
      <c r="K34" s="31"/>
      <c r="L34" s="31"/>
      <c r="M34" s="81"/>
      <c r="N34" s="81"/>
      <c r="R34" s="52"/>
    </row>
    <row r="35" spans="1:18" ht="27.75" customHeight="1">
      <c r="A35" s="38">
        <v>4</v>
      </c>
      <c r="B35" s="41"/>
      <c r="C35" s="39">
        <f>IF(MAX(B33,B37)&lt;4,"",IF(AND(B33=4,B37=3),A33,IF(AND(B33=3,B37=4),A37,IF(MAX(B33,B37)&gt;=4,IF(B33=B37,"TIE BREAKER",IF(ABS(B33-B37)=1,"NEW MATCH",IF(B33&gt;B37,A33,A37)))))))</f>
      </c>
      <c r="D35" s="40"/>
      <c r="E35" s="31"/>
      <c r="F35" s="31"/>
      <c r="G35" s="31"/>
      <c r="H35" s="41"/>
      <c r="I35" s="31"/>
      <c r="J35" s="31"/>
      <c r="K35" s="31"/>
      <c r="L35" s="31"/>
      <c r="M35" s="81"/>
      <c r="N35" s="81"/>
      <c r="R35" s="52"/>
    </row>
    <row r="36" spans="1:18" ht="27.75" customHeight="1">
      <c r="A36" s="31"/>
      <c r="B36" s="41"/>
      <c r="C36" s="55">
        <f>IF(C35="","",IF(C35&lt;&gt;"",IF(OR(C35="TIE BREAKER",C35="NEW MATCH"),"",IF(C35=A33,A37,A33))))</f>
      </c>
      <c r="D36" s="41"/>
      <c r="E36" s="31"/>
      <c r="F36" s="31"/>
      <c r="G36" s="31"/>
      <c r="H36" s="41"/>
      <c r="I36" s="31"/>
      <c r="J36" s="31"/>
      <c r="K36" s="31"/>
      <c r="L36" s="31"/>
      <c r="M36" s="81"/>
      <c r="N36" s="81"/>
      <c r="R36" s="52"/>
    </row>
    <row r="37" spans="1:18" ht="30">
      <c r="A37" s="39" t="str">
        <f>Teams!$B$14</f>
        <v>Team </v>
      </c>
      <c r="B37" s="43"/>
      <c r="C37" s="31"/>
      <c r="D37" s="41"/>
      <c r="E37" s="31"/>
      <c r="F37" s="31"/>
      <c r="G37" s="31"/>
      <c r="H37" s="41"/>
      <c r="I37" s="31"/>
      <c r="J37" s="31"/>
      <c r="K37" s="31"/>
      <c r="L37" s="31"/>
      <c r="M37" s="31"/>
      <c r="N37" s="41"/>
      <c r="R37" s="52"/>
    </row>
    <row r="38" spans="1:18" ht="30">
      <c r="A38" s="31"/>
      <c r="B38" s="31"/>
      <c r="C38" s="31"/>
      <c r="D38" s="41"/>
      <c r="E38" s="31"/>
      <c r="F38" s="31"/>
      <c r="G38" s="31"/>
      <c r="H38" s="41"/>
      <c r="I38" s="31"/>
      <c r="J38" s="31"/>
      <c r="K38" s="31"/>
      <c r="L38" s="31"/>
      <c r="M38" s="31"/>
      <c r="N38" s="41"/>
      <c r="R38" s="52"/>
    </row>
    <row r="39" spans="1:18" ht="30">
      <c r="A39" s="31"/>
      <c r="B39" s="31"/>
      <c r="C39" s="38">
        <v>11</v>
      </c>
      <c r="D39" s="41"/>
      <c r="E39" s="39">
        <f>IF(MAX(D35,D43)&lt;4,"",IF(AND(D35=4,D43=3),C35,IF(AND(D35=3,D43=4),C43,IF(MAX(D35,D43)&gt;=4,IF(D35=D43,"TIE BREAKER",IF(ABS(D35-D43)=1,"NEW MATCH",IF(D35&gt;D43,C35,C43)))))))</f>
      </c>
      <c r="F39" s="40"/>
      <c r="G39" s="31"/>
      <c r="H39" s="41"/>
      <c r="I39" s="31"/>
      <c r="J39" s="31"/>
      <c r="K39" s="31"/>
      <c r="L39" s="31"/>
      <c r="M39" s="31"/>
      <c r="N39" s="41"/>
      <c r="R39" s="52"/>
    </row>
    <row r="40" spans="1:18" ht="30">
      <c r="A40" s="31"/>
      <c r="B40" s="31"/>
      <c r="C40" s="38"/>
      <c r="D40" s="42"/>
      <c r="E40" s="55">
        <f>IF(E39="","",IF(E39&lt;&gt;"",IF(OR(E39="TIE BREAKER",E39="NEW MATCH"),"",IF(E39=C35,C43,C35))))</f>
      </c>
      <c r="F40" s="41"/>
      <c r="G40" s="31"/>
      <c r="H40" s="41"/>
      <c r="I40" s="31"/>
      <c r="J40" s="31"/>
      <c r="K40" s="31"/>
      <c r="L40" s="31"/>
      <c r="M40" s="31"/>
      <c r="N40" s="41"/>
      <c r="R40" s="52"/>
    </row>
    <row r="41" spans="1:18" ht="30">
      <c r="A41" s="39" t="str">
        <f>Teams!$B$15</f>
        <v>Team </v>
      </c>
      <c r="B41" s="40"/>
      <c r="C41" s="31"/>
      <c r="D41" s="41"/>
      <c r="E41" s="31"/>
      <c r="F41" s="41"/>
      <c r="G41" s="31"/>
      <c r="H41" s="41"/>
      <c r="I41" s="31"/>
      <c r="J41" s="31"/>
      <c r="K41" s="31"/>
      <c r="L41" s="31"/>
      <c r="M41" s="31"/>
      <c r="N41" s="41"/>
      <c r="R41" s="52"/>
    </row>
    <row r="42" spans="1:18" ht="30">
      <c r="A42" s="31"/>
      <c r="B42" s="41"/>
      <c r="C42" s="31"/>
      <c r="D42" s="41"/>
      <c r="E42" s="31"/>
      <c r="F42" s="41"/>
      <c r="G42" s="31"/>
      <c r="H42" s="41"/>
      <c r="I42" s="31"/>
      <c r="J42" s="31"/>
      <c r="K42" s="31"/>
      <c r="L42" s="31"/>
      <c r="M42" s="31"/>
      <c r="N42" s="41"/>
      <c r="R42" s="52"/>
    </row>
    <row r="43" spans="1:18" ht="30">
      <c r="A43" s="38">
        <v>5</v>
      </c>
      <c r="B43" s="41"/>
      <c r="C43" s="39">
        <f>IF(MAX(B41,B45)&lt;4,"",IF(AND(B41=4,B45=3),A41,IF(AND(B41=3,B45=4),A45,IF(MAX(B41,B45)&gt;=4,IF(B41=B45,"TIE BREAKER",IF(ABS(B41-B45)=1,"NEW MATCH",IF(B41&gt;B45,A41,A45)))))))</f>
      </c>
      <c r="D43" s="43"/>
      <c r="E43" s="31"/>
      <c r="F43" s="41"/>
      <c r="G43" s="31"/>
      <c r="H43" s="41"/>
      <c r="I43" s="31"/>
      <c r="J43" s="31"/>
      <c r="K43" s="31"/>
      <c r="L43" s="31"/>
      <c r="M43" s="31"/>
      <c r="N43" s="41"/>
      <c r="R43" s="52"/>
    </row>
    <row r="44" spans="1:18" ht="30">
      <c r="A44" s="31"/>
      <c r="B44" s="41"/>
      <c r="C44" s="55">
        <f>IF(C43="","",IF(C43&lt;&gt;"",IF(OR(C43="TIE BREAKER",C43="NEW MATCH"),"",IF(C43=A41,A45,A41))))</f>
      </c>
      <c r="D44" s="31"/>
      <c r="E44" s="31"/>
      <c r="F44" s="41"/>
      <c r="G44" s="31"/>
      <c r="H44" s="41"/>
      <c r="I44" s="31"/>
      <c r="J44" s="31"/>
      <c r="K44" s="31"/>
      <c r="L44" s="31"/>
      <c r="M44" s="31"/>
      <c r="N44" s="41"/>
      <c r="R44" s="52"/>
    </row>
    <row r="45" spans="1:18" ht="30">
      <c r="A45" s="39" t="str">
        <f>Teams!$B$16</f>
        <v>Team </v>
      </c>
      <c r="B45" s="43"/>
      <c r="C45" s="31"/>
      <c r="D45" s="31"/>
      <c r="E45" s="31"/>
      <c r="F45" s="41"/>
      <c r="G45" s="31"/>
      <c r="H45" s="41"/>
      <c r="I45" s="31"/>
      <c r="J45" s="31"/>
      <c r="K45" s="31"/>
      <c r="L45" s="31"/>
      <c r="M45" s="31"/>
      <c r="N45" s="41"/>
      <c r="O45" s="53"/>
      <c r="P45" s="31"/>
      <c r="R45" s="52"/>
    </row>
    <row r="46" spans="1:18" ht="30">
      <c r="A46" s="31"/>
      <c r="B46" s="31"/>
      <c r="C46" s="31"/>
      <c r="D46" s="31"/>
      <c r="E46" s="31"/>
      <c r="F46" s="41"/>
      <c r="G46" s="31"/>
      <c r="H46" s="41"/>
      <c r="K46" s="31"/>
      <c r="L46" s="31"/>
      <c r="M46" s="31"/>
      <c r="N46" s="41"/>
      <c r="R46" s="52"/>
    </row>
    <row r="47" spans="1:18" ht="30">
      <c r="A47" s="31"/>
      <c r="B47" s="31"/>
      <c r="C47" s="31"/>
      <c r="D47" s="31"/>
      <c r="E47" s="38">
        <v>18</v>
      </c>
      <c r="F47" s="41"/>
      <c r="G47" s="39">
        <f>IF(MAX(F39,F55)&lt;4,"",IF(AND(F39=4,F55=3),E39,IF(AND(F39=3,F55=4),E55,IF(MAX(F39,F55)&gt;=4,IF(F39=F55,"TIE BREAKER",IF(ABS(F39-F55)=1,"NEW MATCH",IF(F39&gt;F55,E39,E55)))))))</f>
      </c>
      <c r="H47" s="43"/>
      <c r="K47" s="31"/>
      <c r="L47" s="31"/>
      <c r="M47" s="31"/>
      <c r="N47" s="41"/>
      <c r="R47" s="52"/>
    </row>
    <row r="48" spans="1:18" ht="30">
      <c r="A48" s="31"/>
      <c r="B48" s="31"/>
      <c r="C48" s="31"/>
      <c r="D48" s="31"/>
      <c r="E48" s="31"/>
      <c r="F48" s="41"/>
      <c r="G48" s="55">
        <f>IF(G47="","",IF(G47&lt;&gt;"",IF(OR(G47="TIE BREAKER",G47="NEW MATCH"),"",IF(G47=E39,E55,E39))))</f>
      </c>
      <c r="H48" s="31"/>
      <c r="I48" s="31"/>
      <c r="K48" s="31"/>
      <c r="L48" s="31"/>
      <c r="M48" s="31"/>
      <c r="N48" s="41"/>
      <c r="R48" s="52"/>
    </row>
    <row r="49" spans="1:18" ht="30">
      <c r="A49" s="39" t="str">
        <f>Teams!$B$17</f>
        <v>Team </v>
      </c>
      <c r="B49" s="40"/>
      <c r="C49" s="31"/>
      <c r="D49" s="31"/>
      <c r="E49" s="31"/>
      <c r="F49" s="41"/>
      <c r="G49" s="31"/>
      <c r="H49" s="31"/>
      <c r="I49" s="31"/>
      <c r="K49" s="31"/>
      <c r="L49" s="31"/>
      <c r="M49" s="38">
        <v>26</v>
      </c>
      <c r="N49" s="41"/>
      <c r="O49" s="39">
        <f>IF(MAX(N31,N67)&lt;4,"",IF(AND(N31=4,N67=3),M31,IF(AND(N31=3,N67=4),M67,IF(MAX(N31,N67)&gt;=4,IF(N31=N67,"TIE BREAKER",IF(ABS(N31-N67)=1,"NEW MATCH",IF(N31&gt;N67,M31,M67)))))))</f>
      </c>
      <c r="P49" s="40"/>
      <c r="R49" s="52"/>
    </row>
    <row r="50" spans="1:18" ht="30">
      <c r="A50" s="31"/>
      <c r="B50" s="41"/>
      <c r="C50" s="31"/>
      <c r="D50" s="31"/>
      <c r="E50" s="31"/>
      <c r="F50" s="41"/>
      <c r="G50" s="31"/>
      <c r="H50" s="31"/>
      <c r="I50" s="31"/>
      <c r="K50" s="31"/>
      <c r="L50" s="31"/>
      <c r="M50" s="31"/>
      <c r="N50" s="41"/>
      <c r="O50" s="55">
        <f>IF(O49="","",IF(O49&lt;&gt;"",IF(OR(O49="TIE BREAKER",O49="NEW MATCH"),"",IF(O49=M31,M67,M31))))</f>
      </c>
      <c r="P50" s="41"/>
      <c r="Q50" s="31"/>
      <c r="R50" s="52"/>
    </row>
    <row r="51" spans="1:18" ht="30">
      <c r="A51" s="38">
        <v>6</v>
      </c>
      <c r="B51" s="41"/>
      <c r="C51" s="39">
        <f>IF(MAX(B49,B53)&lt;4,"",IF(AND(B49=4,B53=3),A49,IF(AND(B49=3,B53=4),A53,IF(MAX(B49,B53)&gt;=4,IF(B49=B53,"TIE BREAKER",IF(ABS(B49-B53)=1,"NEW MATCH",IF(B49&gt;B53,A49,A53)))))))</f>
      </c>
      <c r="D51" s="40"/>
      <c r="E51" s="31"/>
      <c r="F51" s="41"/>
      <c r="G51" s="31"/>
      <c r="H51" s="31"/>
      <c r="I51" s="31"/>
      <c r="K51" s="31"/>
      <c r="L51" s="31"/>
      <c r="M51" s="31"/>
      <c r="N51" s="41"/>
      <c r="O51" s="82">
        <f>IF(O49="","",IF(O49="TIE BREAKER",O49,IF(O49="NEW MATCH",O49,IF(O49=M31,"WINNER!","REMATCH REQUIRED"))))</f>
      </c>
      <c r="P51" s="82"/>
      <c r="R51" s="52"/>
    </row>
    <row r="52" spans="1:18" ht="30">
      <c r="A52" s="31"/>
      <c r="B52" s="41"/>
      <c r="C52" s="55">
        <f>IF(C51="","",IF(C51&lt;&gt;"",IF(OR(C51="TIE BREAKER",C51="NEW MATCH"),"",IF(C51=A49,A53,A49))))</f>
      </c>
      <c r="D52" s="41"/>
      <c r="E52" s="31"/>
      <c r="F52" s="41"/>
      <c r="G52" s="31"/>
      <c r="H52" s="31"/>
      <c r="I52" s="31"/>
      <c r="K52" s="31"/>
      <c r="L52" s="31"/>
      <c r="M52" s="31"/>
      <c r="N52" s="41"/>
      <c r="O52" s="82"/>
      <c r="P52" s="82"/>
      <c r="R52" s="52"/>
    </row>
    <row r="53" spans="1:18" ht="30">
      <c r="A53" s="39" t="str">
        <f>Teams!$B$18</f>
        <v>Team </v>
      </c>
      <c r="B53" s="43"/>
      <c r="C53" s="31"/>
      <c r="D53" s="41"/>
      <c r="E53" s="31"/>
      <c r="F53" s="41"/>
      <c r="G53" s="31"/>
      <c r="H53" s="31"/>
      <c r="I53" s="31"/>
      <c r="K53" s="31"/>
      <c r="L53" s="31"/>
      <c r="M53" s="31"/>
      <c r="N53" s="41"/>
      <c r="O53" s="82"/>
      <c r="P53" s="82"/>
      <c r="R53" s="52"/>
    </row>
    <row r="54" spans="1:18" ht="30">
      <c r="A54" s="31"/>
      <c r="B54" s="31"/>
      <c r="C54" s="31"/>
      <c r="D54" s="41"/>
      <c r="E54" s="31"/>
      <c r="F54" s="41"/>
      <c r="G54" s="31"/>
      <c r="H54" s="31"/>
      <c r="I54" s="31"/>
      <c r="K54" s="31"/>
      <c r="L54" s="31"/>
      <c r="M54" s="31"/>
      <c r="N54" s="41"/>
      <c r="P54" s="41"/>
      <c r="R54" s="52"/>
    </row>
    <row r="55" spans="1:18" ht="30">
      <c r="A55" s="31"/>
      <c r="B55" s="31"/>
      <c r="C55" s="38">
        <v>12</v>
      </c>
      <c r="D55" s="41"/>
      <c r="E55" s="39">
        <f>IF(MAX(D51,D59)&lt;4,"",IF(AND(D51=4,D59=3),C51,IF(AND(D51=3,D59=4),C59,IF(MAX(D51,D59)&gt;=4,IF(D51=D59,"TIE BREAKER",IF(ABS(D51-D59)=1,"NEW MATCH",IF(D51&gt;D59,C51,C59)))))))</f>
      </c>
      <c r="F55" s="43"/>
      <c r="G55" s="31"/>
      <c r="H55" s="31"/>
      <c r="I55" s="31"/>
      <c r="M55" s="31"/>
      <c r="N55" s="41"/>
      <c r="P55" s="41"/>
      <c r="R55" s="52"/>
    </row>
    <row r="56" spans="3:18" ht="30">
      <c r="C56" s="38"/>
      <c r="D56" s="42"/>
      <c r="E56" s="55">
        <f>IF(E55="","",IF(E55&lt;&gt;"",IF(OR(E55="TIE BREAKER",E55="NEW MATCH"),"",IF(E55=C51,C59,C51))))</f>
      </c>
      <c r="F56" s="31"/>
      <c r="G56" s="31"/>
      <c r="H56" s="31"/>
      <c r="I56" s="31"/>
      <c r="M56" s="31"/>
      <c r="N56" s="41"/>
      <c r="P56" s="41"/>
      <c r="R56" s="52"/>
    </row>
    <row r="57" spans="3:18" ht="30">
      <c r="C57" s="38"/>
      <c r="D57" s="41"/>
      <c r="E57" s="31"/>
      <c r="F57" s="31"/>
      <c r="G57" s="31"/>
      <c r="H57" s="31"/>
      <c r="I57" s="38"/>
      <c r="M57" s="31"/>
      <c r="N57" s="41"/>
      <c r="P57" s="41"/>
      <c r="R57" s="52"/>
    </row>
    <row r="58" spans="3:18" ht="30">
      <c r="C58" s="38"/>
      <c r="D58" s="41"/>
      <c r="E58" s="31"/>
      <c r="F58" s="31"/>
      <c r="G58" s="31"/>
      <c r="H58" s="31"/>
      <c r="I58" s="31"/>
      <c r="J58" s="31"/>
      <c r="K58" s="39">
        <f>M32</f>
      </c>
      <c r="L58" s="40"/>
      <c r="M58" s="31"/>
      <c r="N58" s="41"/>
      <c r="P58" s="41"/>
      <c r="R58" s="52"/>
    </row>
    <row r="59" spans="3:18" ht="30">
      <c r="C59" s="39" t="str">
        <f>Teams!$B$19</f>
        <v>Team </v>
      </c>
      <c r="D59" s="43"/>
      <c r="E59" s="31"/>
      <c r="F59" s="31"/>
      <c r="G59" s="31"/>
      <c r="H59" s="31"/>
      <c r="K59" s="53" t="s">
        <v>39</v>
      </c>
      <c r="L59" s="41"/>
      <c r="M59" s="31"/>
      <c r="N59" s="41"/>
      <c r="P59" s="41"/>
      <c r="R59" s="52"/>
    </row>
    <row r="60" spans="3:18" ht="30">
      <c r="C60" s="31"/>
      <c r="D60" s="31"/>
      <c r="E60" s="31"/>
      <c r="F60" s="31"/>
      <c r="G60" s="31"/>
      <c r="H60" s="31"/>
      <c r="I60" s="31"/>
      <c r="K60" s="31"/>
      <c r="L60" s="41"/>
      <c r="M60" s="31"/>
      <c r="N60" s="41"/>
      <c r="P60" s="41"/>
      <c r="Q60" s="83">
        <f>IF(MAX(P49,P77)&lt;4,"",IF(AND(P49=4,P77=3),O49,IF(AND(P49=3,P77=4),O77,IF(MAX(P49,P77)&gt;=4,IF(P49=P77,"TIE BREAKER",IF(ABS(P49-P77)=1,"NEW MATCH",IF(P49&gt;P77,O49,O77)))))))</f>
      </c>
      <c r="R60" s="52"/>
    </row>
    <row r="61" spans="3:18" ht="30">
      <c r="C61" s="31"/>
      <c r="D61" s="31"/>
      <c r="E61" s="31"/>
      <c r="F61" s="31"/>
      <c r="G61" s="31"/>
      <c r="H61" s="31"/>
      <c r="I61" s="31"/>
      <c r="K61" s="31"/>
      <c r="L61" s="41"/>
      <c r="M61" s="31"/>
      <c r="N61" s="41"/>
      <c r="P61" s="41"/>
      <c r="Q61" s="83"/>
      <c r="R61" s="52"/>
    </row>
    <row r="62" spans="1:18" ht="30">
      <c r="A62" s="31"/>
      <c r="B62" s="31"/>
      <c r="C62" s="31"/>
      <c r="D62" s="31"/>
      <c r="E62" s="31"/>
      <c r="F62" s="31"/>
      <c r="G62" s="39">
        <f>G16</f>
      </c>
      <c r="H62" s="40"/>
      <c r="I62" s="31"/>
      <c r="K62" s="31"/>
      <c r="L62" s="41"/>
      <c r="N62" s="41"/>
      <c r="O62" s="38">
        <v>27</v>
      </c>
      <c r="P62" s="41"/>
      <c r="Q62" s="83"/>
      <c r="R62" s="52"/>
    </row>
    <row r="63" spans="1:18" ht="30">
      <c r="A63" s="31"/>
      <c r="B63" s="31"/>
      <c r="E63" s="48"/>
      <c r="F63" s="48"/>
      <c r="G63" s="53" t="s">
        <v>35</v>
      </c>
      <c r="H63" s="41"/>
      <c r="I63" s="31"/>
      <c r="K63" s="31"/>
      <c r="L63" s="41"/>
      <c r="N63" s="41"/>
      <c r="P63" s="41"/>
      <c r="Q63" s="84">
        <f>IF(Q60="","",IF(Q60="TIE BREAKER","",IF(Q60="NEW MATCH","","WINNER!")))</f>
      </c>
      <c r="R63" s="52"/>
    </row>
    <row r="64" spans="1:18" ht="30">
      <c r="A64" s="31"/>
      <c r="B64" s="31"/>
      <c r="E64" s="48"/>
      <c r="F64" s="48"/>
      <c r="G64" s="31"/>
      <c r="H64" s="41"/>
      <c r="I64" s="31"/>
      <c r="K64" s="31"/>
      <c r="L64" s="41"/>
      <c r="N64" s="41"/>
      <c r="P64" s="41"/>
      <c r="Q64" s="84"/>
      <c r="R64" s="52"/>
    </row>
    <row r="65" spans="1:18" ht="30">
      <c r="A65" s="31"/>
      <c r="B65" s="31"/>
      <c r="C65" s="39">
        <f>E56</f>
      </c>
      <c r="D65" s="40"/>
      <c r="E65" s="38"/>
      <c r="F65" s="38"/>
      <c r="G65" s="31"/>
      <c r="H65" s="41"/>
      <c r="I65" s="31"/>
      <c r="K65" s="31"/>
      <c r="L65" s="41"/>
      <c r="N65" s="41"/>
      <c r="P65" s="41"/>
      <c r="Q65" s="84"/>
      <c r="R65" s="52"/>
    </row>
    <row r="66" spans="3:18" ht="30">
      <c r="C66" s="53" t="s">
        <v>32</v>
      </c>
      <c r="D66" s="41"/>
      <c r="E66" s="48"/>
      <c r="F66" s="48"/>
      <c r="G66" s="31"/>
      <c r="H66" s="41"/>
      <c r="I66" s="31"/>
      <c r="K66" s="31"/>
      <c r="L66" s="41"/>
      <c r="N66" s="41"/>
      <c r="P66" s="41"/>
      <c r="R66" s="52"/>
    </row>
    <row r="67" spans="3:18" ht="30">
      <c r="C67" s="38">
        <v>13</v>
      </c>
      <c r="D67" s="41"/>
      <c r="E67" s="39">
        <f>IF(MAX(D65,D69)&lt;4,"",IF(AND(D65=4,D69=3),C65,IF(AND(D65=3,D69=4),C69,IF(MAX(D65,D69)&gt;=4,IF(D65=D69,"TIE BREAKER",IF(ABS(D65-D69)=1,"NEW MATCH",IF(D65&gt;D69,C65,C69)))))))</f>
      </c>
      <c r="F67" s="40"/>
      <c r="G67" s="38">
        <v>22</v>
      </c>
      <c r="H67" s="41"/>
      <c r="I67" s="39">
        <f>IF(MAX(H62,H72)&lt;4,"",IF(AND(H62=4,H72=3),G62,IF(AND(H62=3,H72=4),G72,IF(MAX(H62,H72)&gt;=4,IF(H62=H72,"TIE BREAKER",IF(ABS(H62-H72)=1,"NEW MATCH",IF(H62&gt;H72,G62,G72)))))))</f>
      </c>
      <c r="J67" s="40"/>
      <c r="K67" s="38">
        <v>25</v>
      </c>
      <c r="L67" s="41"/>
      <c r="M67" s="39">
        <f>IF(MAX(L58,L77)&lt;4,"",IF(AND(L58=4,L77=3),K58,IF(AND(L58=3,L77=4),K77,IF(MAX(L58,L77)&gt;=4,IF(L58=L77,"TIE BREAKER",IF(ABS(L58-L77)=1,"NEW MATCH",IF(L58&gt;L77,K58,K77)))))))</f>
      </c>
      <c r="N67" s="43"/>
      <c r="P67" s="41"/>
      <c r="R67" s="52"/>
    </row>
    <row r="68" spans="3:18" ht="30">
      <c r="C68" s="31"/>
      <c r="D68" s="41"/>
      <c r="E68" s="31"/>
      <c r="F68" s="41"/>
      <c r="G68" s="31"/>
      <c r="H68" s="41"/>
      <c r="I68" s="31"/>
      <c r="J68" s="41"/>
      <c r="K68" s="31"/>
      <c r="L68" s="41"/>
      <c r="M68" s="63"/>
      <c r="P68" s="41"/>
      <c r="R68" s="52"/>
    </row>
    <row r="69" spans="3:18" ht="30">
      <c r="C69" s="39">
        <f>C12</f>
      </c>
      <c r="D69" s="43"/>
      <c r="E69" s="31"/>
      <c r="F69" s="41"/>
      <c r="G69" s="31"/>
      <c r="H69" s="41"/>
      <c r="I69" s="31"/>
      <c r="J69" s="41"/>
      <c r="K69" s="31"/>
      <c r="L69" s="41"/>
      <c r="P69" s="41"/>
      <c r="R69" s="52"/>
    </row>
    <row r="70" spans="3:18" ht="30">
      <c r="C70" s="53" t="s">
        <v>6</v>
      </c>
      <c r="D70" s="31"/>
      <c r="E70" s="31"/>
      <c r="F70" s="41"/>
      <c r="G70" s="31"/>
      <c r="H70" s="41"/>
      <c r="I70" s="31"/>
      <c r="J70" s="41"/>
      <c r="K70" s="31"/>
      <c r="L70" s="41"/>
      <c r="P70" s="41"/>
      <c r="R70" s="52"/>
    </row>
    <row r="71" spans="3:18" ht="30">
      <c r="C71" s="31"/>
      <c r="D71" s="31"/>
      <c r="E71" s="31"/>
      <c r="F71" s="41"/>
      <c r="G71" s="31"/>
      <c r="H71" s="41"/>
      <c r="I71" s="31"/>
      <c r="J71" s="41"/>
      <c r="K71" s="31"/>
      <c r="L71" s="41"/>
      <c r="P71" s="41"/>
      <c r="R71" s="52"/>
    </row>
    <row r="72" spans="3:18" ht="30">
      <c r="C72" s="31"/>
      <c r="D72" s="31"/>
      <c r="E72" s="38">
        <v>19</v>
      </c>
      <c r="F72" s="41"/>
      <c r="G72" s="39">
        <f>IF(MAX(F67,F77)&lt;4,"",IF(AND(F67=4,F77=3),E67,IF(AND(F67=3,F77=4),E77,IF(MAX(F67,F77)&gt;=4,IF(F67=F77,"TIE BREAKER",IF(ABS(F67-F77)=1,"NEW MATCH",IF(F67&gt;F77,E67,E77)))))))</f>
      </c>
      <c r="H72" s="43"/>
      <c r="I72" s="31"/>
      <c r="J72" s="41"/>
      <c r="K72" s="31"/>
      <c r="L72" s="41"/>
      <c r="P72" s="41"/>
      <c r="Q72" s="83">
        <f>IF(MAX(P49,P77)&lt;4,"",IF(AND(P49=4,P77=3),O77,IF(AND(P49=3,P77=4),O49,IF(MAX(P49,P77)&gt;=4,IF(P49=P77,"TIE BREAKER",IF(ABS(P49-P77)=1,"NEW MATCH",IF(P49&gt;P77,O77,O49)))))))</f>
      </c>
      <c r="R72" s="52"/>
    </row>
    <row r="73" spans="1:18" ht="30">
      <c r="A73" s="31"/>
      <c r="B73" s="31"/>
      <c r="E73" s="31"/>
      <c r="F73" s="41"/>
      <c r="G73" s="31"/>
      <c r="H73" s="31"/>
      <c r="I73" s="31"/>
      <c r="J73" s="41"/>
      <c r="K73" s="31"/>
      <c r="L73" s="41"/>
      <c r="P73" s="41"/>
      <c r="Q73" s="83" t="s">
        <v>9</v>
      </c>
      <c r="R73" s="52"/>
    </row>
    <row r="74" spans="1:18" ht="30">
      <c r="A74" s="31"/>
      <c r="B74" s="31"/>
      <c r="E74" s="31"/>
      <c r="F74" s="41"/>
      <c r="G74" s="31"/>
      <c r="H74" s="31"/>
      <c r="I74" s="31"/>
      <c r="J74" s="41"/>
      <c r="K74" s="31"/>
      <c r="L74" s="41"/>
      <c r="P74" s="41"/>
      <c r="Q74" s="83"/>
      <c r="R74" s="52"/>
    </row>
    <row r="75" spans="1:18" ht="30">
      <c r="A75" s="31"/>
      <c r="B75" s="31"/>
      <c r="C75" s="39">
        <f>E40</f>
      </c>
      <c r="D75" s="40"/>
      <c r="E75" s="31"/>
      <c r="F75" s="41"/>
      <c r="G75" s="31"/>
      <c r="H75" s="31"/>
      <c r="I75" s="31"/>
      <c r="J75" s="41"/>
      <c r="K75" s="31"/>
      <c r="L75" s="41"/>
      <c r="P75" s="41"/>
      <c r="Q75" s="86">
        <f>IF(Q72="","",IF(Q72="TIE BREAKER","",IF(Q72="NEW MATCH","","RUNNER UP")))</f>
      </c>
      <c r="R75" s="52"/>
    </row>
    <row r="76" spans="1:18" ht="30">
      <c r="A76" s="31"/>
      <c r="B76" s="31"/>
      <c r="C76" s="53" t="s">
        <v>28</v>
      </c>
      <c r="D76" s="41"/>
      <c r="E76" s="31"/>
      <c r="F76" s="41"/>
      <c r="G76" s="31"/>
      <c r="H76" s="31"/>
      <c r="I76" s="31"/>
      <c r="J76" s="41"/>
      <c r="K76" s="31"/>
      <c r="L76" s="41"/>
      <c r="P76" s="41"/>
      <c r="Q76" s="86"/>
      <c r="R76" s="52"/>
    </row>
    <row r="77" spans="1:18" ht="30">
      <c r="A77" s="39">
        <f>C20</f>
      </c>
      <c r="B77" s="40"/>
      <c r="C77" s="38">
        <v>14</v>
      </c>
      <c r="D77" s="41"/>
      <c r="E77" s="39">
        <f>IF(MAX(D75,D79)&lt;4,"",IF(AND(D75=4,D79=3),C75,IF(AND(D75=3,D79=4),C79,IF(MAX(D75,D79)&gt;=4,IF(D75=D79,"TIE BREAKER",IF(ABS(D75-D79)=1,"NEW MATCH",IF(D75&gt;D79,C75,C79)))))))</f>
      </c>
      <c r="F77" s="43"/>
      <c r="G77" s="31"/>
      <c r="H77" s="31"/>
      <c r="I77" s="38">
        <v>24</v>
      </c>
      <c r="J77" s="41"/>
      <c r="K77" s="39">
        <f>IF(MAX(J67,J87)&lt;4,"",IF(AND(J67=4,J87=3),I67,IF(AND(J67=3,J87=4),I87,IF(MAX(J67,J87)&gt;=4,IF(J67=J87,"TIE BREAKER",IF(ABS(J67-J87)=1,"NEW MATCH",IF(J67&gt;J87,I67,I87)))))))</f>
      </c>
      <c r="L77" s="43"/>
      <c r="O77" s="39">
        <f>O50</f>
      </c>
      <c r="P77" s="43"/>
      <c r="Q77" s="86"/>
      <c r="R77" s="52"/>
    </row>
    <row r="78" spans="1:18" ht="30">
      <c r="A78" s="53" t="s">
        <v>7</v>
      </c>
      <c r="B78" s="41"/>
      <c r="C78" s="31"/>
      <c r="D78" s="41"/>
      <c r="E78" s="31"/>
      <c r="F78" s="31"/>
      <c r="G78" s="31"/>
      <c r="H78" s="31"/>
      <c r="I78" s="31"/>
      <c r="J78" s="41"/>
      <c r="O78" s="53" t="s">
        <v>40</v>
      </c>
      <c r="R78" s="52"/>
    </row>
    <row r="79" spans="1:18" ht="30">
      <c r="A79" s="38">
        <v>7</v>
      </c>
      <c r="B79" s="41"/>
      <c r="C79" s="39">
        <f>IF(MAX(B77,B81)&lt;4,"",IF(AND(B77=4,B81=3),A77,IF(AND(B77=3,B81=4),A81,IF(MAX(B77,B81)&gt;=4,IF(B77=B81,"TIE BREAKER",IF(ABS(B77-B81)=1,"NEW MATCH",IF(B77&gt;B81,A77,A81)))))))</f>
      </c>
      <c r="D79" s="43"/>
      <c r="E79" s="31"/>
      <c r="F79" s="31"/>
      <c r="G79" s="31"/>
      <c r="H79" s="31"/>
      <c r="I79" s="31"/>
      <c r="J79" s="41"/>
      <c r="O79" s="89">
        <f>IF(O51="WINNER!","RUNNER UP","")</f>
      </c>
      <c r="P79" s="89"/>
      <c r="R79" s="52"/>
    </row>
    <row r="80" spans="1:18" ht="30">
      <c r="A80" s="31"/>
      <c r="B80" s="41"/>
      <c r="C80" s="31"/>
      <c r="D80" s="31"/>
      <c r="E80" s="31"/>
      <c r="F80" s="31"/>
      <c r="G80" s="31"/>
      <c r="H80" s="31"/>
      <c r="I80" s="31"/>
      <c r="J80" s="41"/>
      <c r="K80" s="31"/>
      <c r="L80" s="31"/>
      <c r="O80" s="89"/>
      <c r="P80" s="89"/>
      <c r="R80" s="52"/>
    </row>
    <row r="81" spans="1:18" ht="30">
      <c r="A81" s="39">
        <f>C28</f>
      </c>
      <c r="B81" s="43"/>
      <c r="C81" s="31"/>
      <c r="D81" s="31"/>
      <c r="E81" s="31"/>
      <c r="F81" s="31"/>
      <c r="G81" s="31"/>
      <c r="H81" s="31"/>
      <c r="I81" s="31"/>
      <c r="J81" s="41"/>
      <c r="K81" s="31"/>
      <c r="L81" s="31"/>
      <c r="R81" s="52"/>
    </row>
    <row r="82" spans="1:18" ht="30">
      <c r="A82" s="53" t="s">
        <v>14</v>
      </c>
      <c r="B82" s="31"/>
      <c r="C82" s="31"/>
      <c r="D82" s="31"/>
      <c r="E82" s="31"/>
      <c r="F82" s="31"/>
      <c r="G82" s="39">
        <f>G48</f>
      </c>
      <c r="H82" s="40"/>
      <c r="I82" s="31"/>
      <c r="J82" s="41"/>
      <c r="K82" s="31"/>
      <c r="L82" s="31"/>
      <c r="M82" s="31"/>
      <c r="R82" s="52"/>
    </row>
    <row r="83" spans="1:18" ht="30">
      <c r="A83" s="31"/>
      <c r="B83" s="31"/>
      <c r="E83" s="48"/>
      <c r="F83" s="48"/>
      <c r="G83" s="53" t="s">
        <v>32</v>
      </c>
      <c r="H83" s="41"/>
      <c r="I83" s="31"/>
      <c r="J83" s="41"/>
      <c r="K83" s="31"/>
      <c r="L83" s="31"/>
      <c r="M83" s="31"/>
      <c r="R83" s="52"/>
    </row>
    <row r="84" spans="1:18" ht="30">
      <c r="A84" s="31"/>
      <c r="B84" s="31"/>
      <c r="C84" s="31"/>
      <c r="D84" s="31"/>
      <c r="E84" s="48"/>
      <c r="F84" s="48"/>
      <c r="G84" s="31"/>
      <c r="H84" s="41"/>
      <c r="I84" s="31"/>
      <c r="J84" s="41"/>
      <c r="K84" s="31"/>
      <c r="L84" s="31"/>
      <c r="M84" s="31"/>
      <c r="R84" s="52"/>
    </row>
    <row r="85" spans="1:18" ht="30">
      <c r="A85" s="31"/>
      <c r="B85" s="31"/>
      <c r="C85" s="39">
        <f>E24</f>
      </c>
      <c r="D85" s="40"/>
      <c r="E85" s="38"/>
      <c r="F85" s="38"/>
      <c r="G85" s="31"/>
      <c r="H85" s="41"/>
      <c r="I85" s="31"/>
      <c r="J85" s="41"/>
      <c r="K85" s="31"/>
      <c r="L85" s="31"/>
      <c r="M85" s="31"/>
      <c r="R85" s="52"/>
    </row>
    <row r="86" spans="1:18" ht="30">
      <c r="A86" s="31"/>
      <c r="B86" s="31"/>
      <c r="C86" s="53" t="s">
        <v>13</v>
      </c>
      <c r="D86" s="41"/>
      <c r="E86" s="48"/>
      <c r="F86" s="48"/>
      <c r="G86" s="31"/>
      <c r="H86" s="41"/>
      <c r="I86" s="31"/>
      <c r="J86" s="41"/>
      <c r="K86" s="31"/>
      <c r="L86" s="31"/>
      <c r="M86" s="31"/>
      <c r="R86" s="52"/>
    </row>
    <row r="87" spans="1:18" ht="30">
      <c r="A87" s="39">
        <f>C36</f>
      </c>
      <c r="B87" s="40"/>
      <c r="C87" s="38">
        <v>15</v>
      </c>
      <c r="D87" s="41"/>
      <c r="E87" s="39">
        <f>IF(MAX(D85,D89)&lt;4,"",IF(AND(D85=4,D89=3),C85,IF(AND(D85=3,D89=4),C89,IF(MAX(D85,D89)&gt;=4,IF(D85=D89,"TIE BREAKER",IF(ABS(D85-D89)=1,"NEW MATCH",IF(D85&gt;D89,C85,C89)))))))</f>
      </c>
      <c r="F87" s="40"/>
      <c r="G87" s="38">
        <v>23</v>
      </c>
      <c r="H87" s="41"/>
      <c r="I87" s="39">
        <f>IF(MAX(H82,H92)&lt;4,"",IF(AND(H82=4,H92=3),G82,IF(AND(H82=3,H92=4),G92,IF(MAX(H82,H92)&gt;=4,IF(H82=H92,"TIE BREAKER",IF(ABS(H82-H92)=1,"NEW MATCH",IF(H82&gt;H92,G82,G92)))))))</f>
      </c>
      <c r="J87" s="43"/>
      <c r="K87" s="31"/>
      <c r="L87" s="31"/>
      <c r="R87" s="52"/>
    </row>
    <row r="88" spans="1:18" ht="30">
      <c r="A88" s="53" t="s">
        <v>8</v>
      </c>
      <c r="B88" s="41"/>
      <c r="C88" s="31"/>
      <c r="D88" s="41"/>
      <c r="E88" s="31"/>
      <c r="F88" s="41"/>
      <c r="G88" s="31"/>
      <c r="H88" s="41"/>
      <c r="I88" s="31"/>
      <c r="J88" s="31"/>
      <c r="K88" s="31"/>
      <c r="L88" s="31"/>
      <c r="R88" s="52"/>
    </row>
    <row r="89" spans="1:18" ht="30">
      <c r="A89" s="38">
        <v>8</v>
      </c>
      <c r="B89" s="41"/>
      <c r="C89" s="39">
        <f>IF(MAX(B87,B91)&lt;4,"",IF(AND(B87=4,B91=3),A87,IF(AND(B87=3,B91=4),A91,IF(MAX(B87,B91)&gt;=4,IF(B87=B91,"TIE BREAKER",IF(ABS(B87-B91)=1,"NEW MATCH",IF(B87&gt;B91,A87,A91)))))))</f>
      </c>
      <c r="D89" s="43"/>
      <c r="E89" s="31"/>
      <c r="F89" s="41"/>
      <c r="G89" s="31"/>
      <c r="H89" s="41"/>
      <c r="I89" s="31"/>
      <c r="J89" s="31"/>
      <c r="K89" s="31"/>
      <c r="L89" s="31"/>
      <c r="R89" s="52"/>
    </row>
    <row r="90" spans="1:18" ht="30">
      <c r="A90" s="31"/>
      <c r="B90" s="41"/>
      <c r="C90" s="31"/>
      <c r="D90" s="31"/>
      <c r="E90" s="31"/>
      <c r="F90" s="41"/>
      <c r="G90" s="31"/>
      <c r="H90" s="41"/>
      <c r="I90" s="31"/>
      <c r="J90" s="31"/>
      <c r="K90" s="31"/>
      <c r="L90" s="31"/>
      <c r="R90" s="52"/>
    </row>
    <row r="91" spans="1:18" ht="30">
      <c r="A91" s="39">
        <f>C44</f>
      </c>
      <c r="B91" s="43"/>
      <c r="C91" s="31"/>
      <c r="D91" s="31"/>
      <c r="E91" s="31"/>
      <c r="F91" s="41"/>
      <c r="G91" s="31"/>
      <c r="H91" s="41"/>
      <c r="I91" s="31"/>
      <c r="J91" s="31"/>
      <c r="K91" s="31"/>
      <c r="L91" s="31"/>
      <c r="R91" s="52"/>
    </row>
    <row r="92" spans="1:18" ht="30">
      <c r="A92" s="53" t="s">
        <v>26</v>
      </c>
      <c r="B92" s="31"/>
      <c r="C92" s="31"/>
      <c r="D92" s="31"/>
      <c r="E92" s="38">
        <v>20</v>
      </c>
      <c r="F92" s="41"/>
      <c r="G92" s="39">
        <f>IF(MAX(F87,F97)&lt;4,"",IF(AND(F87=4,F97=3),E87,IF(AND(F87=3,F97=4),E97,IF(MAX(F87,F97)&gt;=4,IF(F87=F97,"TIE BREAKER",IF(ABS(F87-F97)=1,"NEW MATCH",IF(F87&gt;F97,E87,E97)))))))</f>
      </c>
      <c r="H92" s="43"/>
      <c r="I92" s="31"/>
      <c r="J92" s="31"/>
      <c r="K92" s="31"/>
      <c r="L92" s="31"/>
      <c r="R92" s="52"/>
    </row>
    <row r="93" spans="1:18" ht="30">
      <c r="A93" s="31"/>
      <c r="B93" s="31"/>
      <c r="C93" s="31"/>
      <c r="D93" s="31"/>
      <c r="E93" s="31"/>
      <c r="F93" s="41"/>
      <c r="G93" s="31"/>
      <c r="H93" s="31"/>
      <c r="I93" s="31"/>
      <c r="J93" s="31"/>
      <c r="K93" s="31"/>
      <c r="L93" s="31"/>
      <c r="Q93" s="31"/>
      <c r="R93" s="52"/>
    </row>
    <row r="94" spans="1:18" ht="30">
      <c r="A94" s="31"/>
      <c r="B94" s="31"/>
      <c r="C94" s="31"/>
      <c r="D94" s="31"/>
      <c r="E94" s="31"/>
      <c r="F94" s="41"/>
      <c r="G94" s="31"/>
      <c r="H94" s="31"/>
      <c r="I94" s="31"/>
      <c r="J94" s="31"/>
      <c r="K94" s="31"/>
      <c r="L94" s="31"/>
      <c r="R94" s="52"/>
    </row>
    <row r="95" spans="1:18" ht="30">
      <c r="A95" s="31"/>
      <c r="B95" s="31"/>
      <c r="C95" s="39">
        <f>C52</f>
      </c>
      <c r="D95" s="40"/>
      <c r="E95" s="31"/>
      <c r="F95" s="41"/>
      <c r="G95" s="31"/>
      <c r="H95" s="31"/>
      <c r="I95" s="31"/>
      <c r="J95" s="31"/>
      <c r="K95" s="31"/>
      <c r="L95" s="31"/>
      <c r="R95" s="52"/>
    </row>
    <row r="96" spans="3:18" ht="30">
      <c r="C96" s="53" t="s">
        <v>10</v>
      </c>
      <c r="D96" s="41"/>
      <c r="E96" s="31"/>
      <c r="F96" s="41"/>
      <c r="G96" s="31"/>
      <c r="H96" s="31"/>
      <c r="I96" s="31"/>
      <c r="J96" s="31"/>
      <c r="K96" s="31"/>
      <c r="L96" s="31"/>
      <c r="R96" s="52"/>
    </row>
    <row r="97" spans="3:18" ht="30">
      <c r="C97" s="38">
        <v>16</v>
      </c>
      <c r="D97" s="41"/>
      <c r="E97" s="39">
        <f>IF(MAX(D95,D99)&lt;4,"",IF(AND(D95=4,D99=3),C95,IF(AND(D95=3,D99=4),C99,IF(MAX(D95,D99)&gt;=4,IF(D95=D99,"TIE BREAKER",IF(ABS(D95-D99)=1,"NEW MATCH",IF(D95&gt;D99,C95,C99)))))))</f>
      </c>
      <c r="F97" s="43"/>
      <c r="G97" s="31"/>
      <c r="H97" s="31"/>
      <c r="I97" s="31"/>
      <c r="J97" s="31"/>
      <c r="K97" s="31"/>
      <c r="L97" s="31"/>
      <c r="R97" s="52"/>
    </row>
    <row r="98" spans="3:18" ht="30">
      <c r="C98" s="31"/>
      <c r="D98" s="41"/>
      <c r="E98" s="31"/>
      <c r="F98" s="31"/>
      <c r="G98" s="31"/>
      <c r="H98" s="31"/>
      <c r="I98" s="31"/>
      <c r="J98" s="31"/>
      <c r="R98" s="52"/>
    </row>
    <row r="99" spans="3:18" ht="30">
      <c r="C99" s="39">
        <f>E8</f>
      </c>
      <c r="D99" s="43"/>
      <c r="E99" s="31"/>
      <c r="F99" s="31"/>
      <c r="G99" s="31"/>
      <c r="H99" s="31"/>
      <c r="I99" s="31"/>
      <c r="J99" s="31"/>
      <c r="R99" s="52"/>
    </row>
    <row r="100" spans="3:18" ht="30">
      <c r="C100" s="53" t="s">
        <v>15</v>
      </c>
      <c r="D100" s="31"/>
      <c r="E100" s="31"/>
      <c r="F100" s="31"/>
      <c r="G100" s="31"/>
      <c r="H100" s="31"/>
      <c r="I100" s="31"/>
      <c r="J100" s="31"/>
      <c r="K100" s="31"/>
      <c r="L100" s="31"/>
      <c r="R100" s="52"/>
    </row>
    <row r="101" spans="1:18" ht="64.5" customHeight="1">
      <c r="A101" s="52"/>
      <c r="B101" s="52"/>
      <c r="C101" s="52"/>
      <c r="D101" s="52"/>
      <c r="E101" s="52"/>
      <c r="F101" s="52"/>
      <c r="G101" s="52"/>
      <c r="H101" s="52"/>
      <c r="I101" s="52"/>
      <c r="J101" s="52"/>
      <c r="K101" s="52"/>
      <c r="L101" s="52"/>
      <c r="M101" s="52"/>
      <c r="N101" s="52"/>
      <c r="O101" s="52"/>
      <c r="P101" s="52"/>
      <c r="Q101" s="52"/>
      <c r="R101" s="52"/>
    </row>
  </sheetData>
  <sheetProtection password="CCD6" sheet="1" objects="1" scenarios="1"/>
  <mergeCells count="7">
    <mergeCell ref="O79:P80"/>
    <mergeCell ref="M33:N36"/>
    <mergeCell ref="O51:P53"/>
    <mergeCell ref="Q60:Q62"/>
    <mergeCell ref="Q63:Q65"/>
    <mergeCell ref="Q72:Q74"/>
    <mergeCell ref="Q75:Q77"/>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18.xml><?xml version="1.0" encoding="utf-8"?>
<worksheet xmlns="http://schemas.openxmlformats.org/spreadsheetml/2006/main" xmlns:r="http://schemas.openxmlformats.org/officeDocument/2006/relationships">
  <sheetPr>
    <pageSetUpPr fitToPage="1"/>
  </sheetPr>
  <dimension ref="A1:R103"/>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1:18" ht="30">
      <c r="A3" s="39" t="str">
        <f>Teams!$B$6</f>
        <v>Team </v>
      </c>
      <c r="B3" s="40"/>
      <c r="C3" s="31"/>
      <c r="D3" s="31"/>
      <c r="E3" s="31"/>
      <c r="F3" s="31"/>
      <c r="G3" s="31"/>
      <c r="H3" s="31"/>
      <c r="I3" s="31"/>
      <c r="J3" s="31"/>
      <c r="K3" s="31"/>
      <c r="L3" s="31"/>
      <c r="R3" s="52"/>
    </row>
    <row r="4" spans="1:18" ht="30">
      <c r="A4" s="31"/>
      <c r="B4" s="41"/>
      <c r="C4" s="31"/>
      <c r="D4" s="31"/>
      <c r="E4" s="31"/>
      <c r="F4" s="31"/>
      <c r="G4" s="31"/>
      <c r="H4" s="31"/>
      <c r="I4" s="31"/>
      <c r="J4" s="31"/>
      <c r="K4" s="31"/>
      <c r="L4" s="31"/>
      <c r="R4" s="52"/>
    </row>
    <row r="5" spans="1:18" ht="30">
      <c r="A5" s="38">
        <v>1</v>
      </c>
      <c r="B5" s="41"/>
      <c r="C5" s="39">
        <f>IF(MAX(B3,B7)&lt;4,"",IF(AND(B3=4,B7=3),A3,IF(AND(B3=3,B7=4),A7,IF(MAX(B3,B7)&gt;=4,IF(B3=B7,"TIE BREAKER",IF(ABS(B3-B7)=1,"NEW MATCH",IF(B3&gt;B7,A3,A7)))))))</f>
      </c>
      <c r="D5" s="40"/>
      <c r="E5" s="31"/>
      <c r="F5" s="31"/>
      <c r="G5" s="31"/>
      <c r="H5" s="31"/>
      <c r="I5" s="31"/>
      <c r="J5" s="31"/>
      <c r="K5" s="31"/>
      <c r="L5" s="31"/>
      <c r="R5" s="52"/>
    </row>
    <row r="6" spans="1:18" ht="30">
      <c r="A6" s="31"/>
      <c r="B6" s="41"/>
      <c r="C6" s="55">
        <f>IF(C5="","",IF(C5&lt;&gt;"",IF(OR(C5="TIE BREAKER",C5="NEW MATCH"),"",IF(C5=A3,A7,A3))))</f>
      </c>
      <c r="D6" s="41"/>
      <c r="E6" s="31"/>
      <c r="F6" s="31"/>
      <c r="G6" s="31"/>
      <c r="H6" s="31"/>
      <c r="I6" s="31"/>
      <c r="J6" s="31"/>
      <c r="K6" s="31"/>
      <c r="L6" s="31"/>
      <c r="R6" s="52"/>
    </row>
    <row r="7" spans="1:18" ht="30">
      <c r="A7" s="39" t="str">
        <f>Teams!$B$7</f>
        <v>Team </v>
      </c>
      <c r="B7" s="43"/>
      <c r="C7" s="31"/>
      <c r="D7" s="41"/>
      <c r="E7" s="31"/>
      <c r="F7" s="31"/>
      <c r="G7" s="31"/>
      <c r="H7" s="31"/>
      <c r="I7" s="31"/>
      <c r="J7" s="31"/>
      <c r="K7" s="31"/>
      <c r="L7" s="31"/>
      <c r="R7" s="52"/>
    </row>
    <row r="8" spans="1:18" ht="30">
      <c r="A8" s="31"/>
      <c r="B8" s="31"/>
      <c r="C8" s="31"/>
      <c r="D8" s="41"/>
      <c r="E8" s="31"/>
      <c r="F8" s="31"/>
      <c r="G8" s="31"/>
      <c r="H8" s="31"/>
      <c r="I8" s="31"/>
      <c r="J8" s="31"/>
      <c r="K8" s="31"/>
      <c r="L8" s="31"/>
      <c r="R8" s="52"/>
    </row>
    <row r="9" spans="1:18" ht="30">
      <c r="A9" s="31"/>
      <c r="B9" s="31"/>
      <c r="C9" s="38">
        <v>11</v>
      </c>
      <c r="D9" s="41"/>
      <c r="E9" s="39">
        <f>IF(MAX(D5,D13)&lt;4,"",IF(AND(D5=4,D13=3),C5,IF(AND(D5=3,D13=4),C13,IF(MAX(D5,D13)&gt;=4,IF(D5=D13,"TIE BREAKER",IF(ABS(D5-D13)=1,"NEW MATCH",IF(D5&gt;D13,C5,C13)))))))</f>
      </c>
      <c r="F9" s="40"/>
      <c r="G9" s="31"/>
      <c r="H9" s="31"/>
      <c r="I9" s="31"/>
      <c r="J9" s="31"/>
      <c r="K9" s="31"/>
      <c r="L9" s="31"/>
      <c r="R9" s="52"/>
    </row>
    <row r="10" spans="1:18" ht="30">
      <c r="A10" s="31"/>
      <c r="B10" s="31"/>
      <c r="C10" s="38"/>
      <c r="D10" s="42"/>
      <c r="E10" s="55">
        <f>IF(E9="","",IF(E9&lt;&gt;"",IF(OR(E9="TIE BREAKER",E9="NEW MATCH"),"",IF(E9=C5,C13,C5))))</f>
      </c>
      <c r="F10" s="41"/>
      <c r="G10" s="31"/>
      <c r="H10" s="31"/>
      <c r="I10" s="31"/>
      <c r="J10" s="31"/>
      <c r="K10" s="31"/>
      <c r="L10" s="31"/>
      <c r="R10" s="52"/>
    </row>
    <row r="11" spans="1:18" ht="30">
      <c r="A11" s="39" t="str">
        <f>Teams!$B$8</f>
        <v>Team </v>
      </c>
      <c r="B11" s="40"/>
      <c r="C11" s="31"/>
      <c r="D11" s="41"/>
      <c r="E11" s="31"/>
      <c r="F11" s="41"/>
      <c r="G11" s="31"/>
      <c r="H11" s="31"/>
      <c r="I11" s="31"/>
      <c r="J11" s="31"/>
      <c r="K11" s="31"/>
      <c r="L11" s="31"/>
      <c r="R11" s="52"/>
    </row>
    <row r="12" spans="1:18" ht="30">
      <c r="A12" s="31"/>
      <c r="B12" s="41"/>
      <c r="C12" s="31"/>
      <c r="D12" s="41"/>
      <c r="E12" s="31"/>
      <c r="F12" s="41"/>
      <c r="G12" s="31"/>
      <c r="H12" s="31"/>
      <c r="I12" s="31"/>
      <c r="J12" s="31"/>
      <c r="K12" s="31"/>
      <c r="L12" s="31"/>
      <c r="R12" s="52"/>
    </row>
    <row r="13" spans="1:18" ht="30">
      <c r="A13" s="38">
        <v>2</v>
      </c>
      <c r="B13" s="41"/>
      <c r="C13" s="39">
        <f>IF(MAX(B11,B15)&lt;4,"",IF(AND(B11=4,B15=3),A11,IF(AND(B11=3,B15=4),A15,IF(MAX(B11,B15)&gt;=4,IF(B11=B15,"TIE BREAKER",IF(ABS(B11-B15)=1,"NEW MATCH",IF(B11&gt;B15,A11,A15)))))))</f>
      </c>
      <c r="D13" s="43"/>
      <c r="E13" s="31"/>
      <c r="F13" s="41"/>
      <c r="G13" s="31"/>
      <c r="H13" s="31"/>
      <c r="I13" s="31"/>
      <c r="J13" s="31"/>
      <c r="K13" s="31"/>
      <c r="L13" s="31"/>
      <c r="R13" s="52"/>
    </row>
    <row r="14" spans="1:18" ht="30">
      <c r="A14" s="31"/>
      <c r="B14" s="41"/>
      <c r="C14" s="55">
        <f>IF(C13="","",IF(C13&lt;&gt;"",IF(OR(C13="TIE BREAKER",C13="NEW MATCH"),"",IF(C13=A11,A15,A11))))</f>
      </c>
      <c r="D14" s="31"/>
      <c r="E14" s="31"/>
      <c r="F14" s="41"/>
      <c r="G14" s="31"/>
      <c r="H14" s="31"/>
      <c r="J14" s="31"/>
      <c r="K14" s="31"/>
      <c r="L14" s="31"/>
      <c r="R14" s="52"/>
    </row>
    <row r="15" spans="1:18" ht="30">
      <c r="A15" s="39" t="str">
        <f>Teams!$B$9</f>
        <v>Team </v>
      </c>
      <c r="B15" s="43"/>
      <c r="C15" s="31"/>
      <c r="D15" s="31"/>
      <c r="E15" s="31"/>
      <c r="F15" s="41"/>
      <c r="G15" s="31"/>
      <c r="H15" s="31"/>
      <c r="I15" s="31"/>
      <c r="J15" s="31"/>
      <c r="K15" s="31"/>
      <c r="L15" s="31"/>
      <c r="R15" s="52"/>
    </row>
    <row r="16" spans="1:18" ht="30">
      <c r="A16" s="31"/>
      <c r="B16" s="31"/>
      <c r="C16" s="31"/>
      <c r="D16" s="31"/>
      <c r="E16" s="31"/>
      <c r="F16" s="41"/>
      <c r="G16" s="31"/>
      <c r="H16" s="31"/>
      <c r="K16" s="31"/>
      <c r="L16" s="31"/>
      <c r="R16" s="52"/>
    </row>
    <row r="17" spans="1:18" ht="30">
      <c r="A17" s="31"/>
      <c r="B17" s="31"/>
      <c r="C17" s="31"/>
      <c r="D17" s="31"/>
      <c r="E17" s="38">
        <v>19</v>
      </c>
      <c r="F17" s="41"/>
      <c r="G17" s="39">
        <f>IF(MAX(F9,F25)&lt;4,"",IF(AND(F9=4,F25=3),E9,IF(AND(F9=3,F25=4),E25,IF(MAX(F9,F25)&gt;=4,IF(F9=F25,"TIE BREAKER",IF(ABS(F9-F25)=1,"NEW MATCH",IF(F9&gt;F25,E9,E25)))))))</f>
      </c>
      <c r="H17" s="40"/>
      <c r="K17" s="31"/>
      <c r="L17" s="31"/>
      <c r="R17" s="52"/>
    </row>
    <row r="18" spans="1:18" ht="30">
      <c r="A18" s="31"/>
      <c r="B18" s="31"/>
      <c r="C18" s="31"/>
      <c r="D18" s="31"/>
      <c r="E18" s="31"/>
      <c r="F18" s="41"/>
      <c r="G18" s="55">
        <f>IF(G17="","",IF(G17&lt;&gt;"",IF(OR(G17="TIE BREAKER",G17="NEW MATCH"),"",IF(G17=E9,E25,E9))))</f>
      </c>
      <c r="H18" s="41"/>
      <c r="I18" s="31"/>
      <c r="K18" s="31"/>
      <c r="L18" s="31"/>
      <c r="R18" s="52"/>
    </row>
    <row r="19" spans="1:18" ht="30">
      <c r="A19" s="39" t="str">
        <f>Teams!$B$10</f>
        <v>Team </v>
      </c>
      <c r="B19" s="40"/>
      <c r="C19" s="31"/>
      <c r="D19" s="31"/>
      <c r="E19" s="31"/>
      <c r="F19" s="41"/>
      <c r="G19" s="31"/>
      <c r="H19" s="41"/>
      <c r="I19" s="31"/>
      <c r="K19" s="31"/>
      <c r="L19" s="31"/>
      <c r="R19" s="52"/>
    </row>
    <row r="20" spans="1:18" ht="30">
      <c r="A20" s="31"/>
      <c r="B20" s="41"/>
      <c r="C20" s="31"/>
      <c r="D20" s="31"/>
      <c r="E20" s="31"/>
      <c r="F20" s="41"/>
      <c r="G20" s="31"/>
      <c r="H20" s="41"/>
      <c r="I20" s="31"/>
      <c r="K20" s="31"/>
      <c r="L20" s="31"/>
      <c r="R20" s="52"/>
    </row>
    <row r="21" spans="1:18" ht="30">
      <c r="A21" s="38">
        <v>3</v>
      </c>
      <c r="B21" s="41"/>
      <c r="C21" s="39">
        <f>IF(MAX(B19,B23)&lt;4,"",IF(AND(B19=4,B23=3),A19,IF(AND(B19=3,B23=4),A23,IF(MAX(B19,B23)&gt;=4,IF(B19=B23,"TIE BREAKER",IF(ABS(B19-B23)=1,"NEW MATCH",IF(B19&gt;B23,A19,A23)))))))</f>
      </c>
      <c r="D21" s="40"/>
      <c r="E21" s="31"/>
      <c r="F21" s="41"/>
      <c r="G21" s="31"/>
      <c r="H21" s="41"/>
      <c r="I21" s="31"/>
      <c r="K21" s="31"/>
      <c r="L21" s="31"/>
      <c r="R21" s="52"/>
    </row>
    <row r="22" spans="1:18" ht="30">
      <c r="A22" s="31"/>
      <c r="B22" s="41"/>
      <c r="C22" s="55">
        <f>IF(C21="","",IF(C21&lt;&gt;"",IF(OR(C21="TIE BREAKER",C21="NEW MATCH"),"",IF(C21=A19,A23,A19))))</f>
      </c>
      <c r="D22" s="41"/>
      <c r="E22" s="31"/>
      <c r="F22" s="41"/>
      <c r="G22" s="31"/>
      <c r="H22" s="41"/>
      <c r="I22" s="31"/>
      <c r="K22" s="31"/>
      <c r="L22" s="31"/>
      <c r="R22" s="52"/>
    </row>
    <row r="23" spans="1:18" ht="30">
      <c r="A23" s="39" t="str">
        <f>Teams!$B$11</f>
        <v>Team </v>
      </c>
      <c r="B23" s="43"/>
      <c r="C23" s="31"/>
      <c r="D23" s="41"/>
      <c r="E23" s="31"/>
      <c r="F23" s="41"/>
      <c r="G23" s="31"/>
      <c r="H23" s="41"/>
      <c r="I23" s="31"/>
      <c r="K23" s="31"/>
      <c r="L23" s="31"/>
      <c r="R23" s="52"/>
    </row>
    <row r="24" spans="1:18" ht="30">
      <c r="A24" s="31"/>
      <c r="B24" s="31"/>
      <c r="C24" s="31"/>
      <c r="D24" s="41"/>
      <c r="E24" s="31"/>
      <c r="F24" s="41"/>
      <c r="G24" s="31"/>
      <c r="H24" s="41"/>
      <c r="I24" s="31"/>
      <c r="K24" s="31"/>
      <c r="L24" s="31"/>
      <c r="R24" s="52"/>
    </row>
    <row r="25" spans="1:18" ht="30">
      <c r="A25" s="31"/>
      <c r="B25" s="31"/>
      <c r="C25" s="38">
        <v>12</v>
      </c>
      <c r="D25" s="41"/>
      <c r="E25" s="39">
        <f>IF(MAX(D21,D29)&lt;4,"",IF(AND(D21=4,D29=3),C21,IF(AND(D21=3,D29=4),C29,IF(MAX(D21,D29)&gt;=4,IF(D21=D29,"TIE BREAKER",IF(ABS(D21-D29)=1,"NEW MATCH",IF(D21&gt;D29,C21,C29)))))))</f>
      </c>
      <c r="F25" s="43"/>
      <c r="G25" s="31"/>
      <c r="H25" s="41"/>
      <c r="I25" s="31"/>
      <c r="K25" s="31"/>
      <c r="L25" s="31"/>
      <c r="R25" s="52"/>
    </row>
    <row r="26" spans="1:18" ht="30">
      <c r="A26" s="31"/>
      <c r="B26" s="31"/>
      <c r="C26" s="38"/>
      <c r="D26" s="42"/>
      <c r="E26" s="55">
        <f>IF(E25="","",IF(E25&lt;&gt;"",IF(OR(E25="TIE BREAKER",E25="NEW MATCH"),"",IF(E25=C21,C29,C21))))</f>
      </c>
      <c r="F26" s="31"/>
      <c r="G26" s="31"/>
      <c r="H26" s="41"/>
      <c r="I26" s="31"/>
      <c r="K26" s="31"/>
      <c r="L26" s="31"/>
      <c r="R26" s="52"/>
    </row>
    <row r="27" spans="1:18" ht="30">
      <c r="A27" s="39" t="str">
        <f>Teams!$B$12</f>
        <v>Team </v>
      </c>
      <c r="B27" s="40"/>
      <c r="C27" s="38"/>
      <c r="D27" s="41"/>
      <c r="E27" s="31"/>
      <c r="F27" s="31"/>
      <c r="G27" s="31"/>
      <c r="H27" s="41"/>
      <c r="I27" s="31"/>
      <c r="K27" s="31"/>
      <c r="L27" s="31"/>
      <c r="R27" s="52"/>
    </row>
    <row r="28" spans="1:18" ht="30">
      <c r="A28" s="31"/>
      <c r="B28" s="41"/>
      <c r="C28" s="38"/>
      <c r="D28" s="41"/>
      <c r="E28" s="31"/>
      <c r="F28" s="31"/>
      <c r="G28" s="31"/>
      <c r="H28" s="41"/>
      <c r="R28" s="52"/>
    </row>
    <row r="29" spans="1:18" ht="30">
      <c r="A29" s="38">
        <v>4</v>
      </c>
      <c r="B29" s="41"/>
      <c r="C29" s="39">
        <f>IF(MAX(B27,B31)&lt;4,"",IF(AND(B27=4,B31=3),A27,IF(AND(B27=3,B31=4),A31,IF(MAX(B27,B31)&gt;=4,IF(B27=B31,"TIE BREAKER",IF(ABS(B27-B31)=1,"NEW MATCH",IF(B27&gt;B31,A27,A31)))))))</f>
      </c>
      <c r="D29" s="43"/>
      <c r="E29" s="31"/>
      <c r="F29" s="31"/>
      <c r="G29" s="31"/>
      <c r="H29" s="41"/>
      <c r="K29" s="31"/>
      <c r="R29" s="52"/>
    </row>
    <row r="30" spans="1:18" ht="30">
      <c r="A30" s="31"/>
      <c r="B30" s="41"/>
      <c r="C30" s="55">
        <f>IF(C29="","",IF(C29&lt;&gt;"",IF(OR(C29="TIE BREAKER",C29="NEW MATCH"),"",IF(C29=A27,A31,A27))))</f>
      </c>
      <c r="D30" s="31"/>
      <c r="E30" s="31"/>
      <c r="F30" s="31"/>
      <c r="G30" s="31"/>
      <c r="H30" s="41"/>
      <c r="I30" s="31"/>
      <c r="K30" s="31"/>
      <c r="R30" s="52"/>
    </row>
    <row r="31" spans="1:18" ht="30">
      <c r="A31" s="39" t="str">
        <f>Teams!$B$13</f>
        <v>Team </v>
      </c>
      <c r="B31" s="43"/>
      <c r="C31" s="31"/>
      <c r="D31" s="31"/>
      <c r="E31" s="31"/>
      <c r="F31" s="31"/>
      <c r="G31" s="31"/>
      <c r="H31" s="41"/>
      <c r="I31" s="31"/>
      <c r="K31" s="31"/>
      <c r="R31" s="52"/>
    </row>
    <row r="32" spans="1:18" ht="30">
      <c r="A32" s="31"/>
      <c r="B32" s="31"/>
      <c r="C32" s="31"/>
      <c r="D32" s="31"/>
      <c r="E32" s="31"/>
      <c r="F32" s="31"/>
      <c r="G32" s="31"/>
      <c r="H32" s="41"/>
      <c r="K32" s="31"/>
      <c r="R32" s="52"/>
    </row>
    <row r="33" spans="1:18" ht="30">
      <c r="A33" s="31"/>
      <c r="B33" s="31"/>
      <c r="C33" s="31"/>
      <c r="D33" s="31"/>
      <c r="E33" s="31"/>
      <c r="F33" s="31"/>
      <c r="G33" s="38">
        <v>23</v>
      </c>
      <c r="H33" s="41"/>
      <c r="I33" s="39"/>
      <c r="J33" s="39"/>
      <c r="K33" s="39"/>
      <c r="L33" s="39"/>
      <c r="M33" s="39">
        <f>IF(MAX(H17,H49)&lt;4,"",IF(AND(H17=4,H49=3),G17,IF(AND(H17=3,H49=4),G49,IF(MAX(H17,H49)&gt;=4,IF(H17=H49,"TIE BREAKER",IF(ABS(H17-H49)=1,"NEW MATCH",IF(H17&gt;H49,G17,G49)))))))</f>
      </c>
      <c r="N33" s="40"/>
      <c r="R33" s="52"/>
    </row>
    <row r="34" spans="1:18" ht="30">
      <c r="A34" s="31"/>
      <c r="B34" s="31"/>
      <c r="C34" s="31"/>
      <c r="D34" s="31"/>
      <c r="E34" s="31"/>
      <c r="F34" s="31"/>
      <c r="G34" s="31"/>
      <c r="H34" s="41"/>
      <c r="I34" s="31"/>
      <c r="K34" s="31"/>
      <c r="M34" s="55">
        <f>IF(M33="","",IF(M33&lt;&gt;"",IF(OR(M33="TIE BREAKER",M33="NEW MATCH"),"",IF(M33=G17,G49,G17))))</f>
      </c>
      <c r="N34" s="41"/>
      <c r="R34" s="52"/>
    </row>
    <row r="35" spans="1:18" ht="27.75" customHeight="1">
      <c r="A35" s="39" t="str">
        <f>Teams!$B$14</f>
        <v>Team </v>
      </c>
      <c r="B35" s="40"/>
      <c r="C35" s="31"/>
      <c r="D35" s="31"/>
      <c r="E35" s="31"/>
      <c r="F35" s="31"/>
      <c r="G35" s="31"/>
      <c r="H35" s="41"/>
      <c r="I35" s="31"/>
      <c r="K35" s="31"/>
      <c r="M35" s="81" t="s">
        <v>5</v>
      </c>
      <c r="N35" s="81"/>
      <c r="R35" s="52"/>
    </row>
    <row r="36" spans="1:18" ht="27.75" customHeight="1">
      <c r="A36" s="31"/>
      <c r="B36" s="41"/>
      <c r="C36" s="31"/>
      <c r="D36" s="31"/>
      <c r="E36" s="31"/>
      <c r="F36" s="31"/>
      <c r="G36" s="31"/>
      <c r="H36" s="41"/>
      <c r="I36" s="31"/>
      <c r="J36" s="31"/>
      <c r="K36" s="31"/>
      <c r="L36" s="31"/>
      <c r="M36" s="81"/>
      <c r="N36" s="81"/>
      <c r="R36" s="52"/>
    </row>
    <row r="37" spans="1:18" ht="27.75" customHeight="1">
      <c r="A37" s="38">
        <v>5</v>
      </c>
      <c r="B37" s="41"/>
      <c r="C37" s="39">
        <f>IF(MAX(B35,B39)&lt;4,"",IF(AND(B35=4,B39=3),A35,IF(AND(B35=3,B39=4),A39,IF(MAX(B35,B39)&gt;=4,IF(B35=B39,"TIE BREAKER",IF(ABS(B35-B39)=1,"NEW MATCH",IF(B35&gt;B39,A35,A39)))))))</f>
      </c>
      <c r="D37" s="40"/>
      <c r="E37" s="31"/>
      <c r="F37" s="31"/>
      <c r="G37" s="31"/>
      <c r="H37" s="41"/>
      <c r="I37" s="31"/>
      <c r="J37" s="31"/>
      <c r="K37" s="31"/>
      <c r="L37" s="31"/>
      <c r="M37" s="81"/>
      <c r="N37" s="81"/>
      <c r="R37" s="52"/>
    </row>
    <row r="38" spans="1:18" ht="27.75" customHeight="1">
      <c r="A38" s="31"/>
      <c r="B38" s="41"/>
      <c r="C38" s="55">
        <f>IF(C37="","",IF(C37&lt;&gt;"",IF(OR(C37="TIE BREAKER",C37="NEW MATCH"),"",IF(C37=A35,A39,A35))))</f>
      </c>
      <c r="D38" s="41"/>
      <c r="E38" s="31"/>
      <c r="F38" s="31"/>
      <c r="G38" s="31"/>
      <c r="H38" s="41"/>
      <c r="I38" s="31"/>
      <c r="J38" s="31"/>
      <c r="K38" s="31"/>
      <c r="L38" s="31"/>
      <c r="M38" s="81"/>
      <c r="N38" s="81"/>
      <c r="R38" s="52"/>
    </row>
    <row r="39" spans="1:18" ht="30">
      <c r="A39" s="39" t="str">
        <f>Teams!$B$15</f>
        <v>Team </v>
      </c>
      <c r="B39" s="43"/>
      <c r="C39" s="31"/>
      <c r="D39" s="41"/>
      <c r="E39" s="31"/>
      <c r="F39" s="31"/>
      <c r="G39" s="31"/>
      <c r="H39" s="41"/>
      <c r="I39" s="31"/>
      <c r="J39" s="31"/>
      <c r="K39" s="31"/>
      <c r="L39" s="31"/>
      <c r="M39" s="31"/>
      <c r="N39" s="41"/>
      <c r="R39" s="52"/>
    </row>
    <row r="40" spans="1:18" ht="30">
      <c r="A40" s="31"/>
      <c r="B40" s="31"/>
      <c r="C40" s="31"/>
      <c r="D40" s="41"/>
      <c r="E40" s="31"/>
      <c r="F40" s="31"/>
      <c r="G40" s="31"/>
      <c r="H40" s="41"/>
      <c r="I40" s="31"/>
      <c r="J40" s="31"/>
      <c r="K40" s="31"/>
      <c r="L40" s="31"/>
      <c r="M40" s="31"/>
      <c r="N40" s="41"/>
      <c r="R40" s="52"/>
    </row>
    <row r="41" spans="1:18" ht="30">
      <c r="A41" s="31"/>
      <c r="B41" s="31"/>
      <c r="C41" s="38">
        <v>13</v>
      </c>
      <c r="D41" s="41"/>
      <c r="E41" s="39">
        <f>IF(MAX(D37,D45)&lt;4,"",IF(AND(D37=4,D45=3),C37,IF(AND(D37=3,D45=4),C45,IF(MAX(D37,D45)&gt;=4,IF(D37=D45,"TIE BREAKER",IF(ABS(D37-D45)=1,"NEW MATCH",IF(D37&gt;D45,C37,C45)))))))</f>
      </c>
      <c r="F41" s="40"/>
      <c r="G41" s="31"/>
      <c r="H41" s="41"/>
      <c r="I41" s="31"/>
      <c r="J41" s="31"/>
      <c r="K41" s="31"/>
      <c r="L41" s="31"/>
      <c r="M41" s="31"/>
      <c r="N41" s="41"/>
      <c r="R41" s="52"/>
    </row>
    <row r="42" spans="1:18" ht="30">
      <c r="A42" s="31"/>
      <c r="B42" s="31"/>
      <c r="C42" s="38"/>
      <c r="D42" s="42"/>
      <c r="E42" s="55">
        <f>IF(E41="","",IF(E41&lt;&gt;"",IF(OR(E41="TIE BREAKER",E41="NEW MATCH"),"",IF(E41=C37,C45,C37))))</f>
      </c>
      <c r="F42" s="41"/>
      <c r="G42" s="31"/>
      <c r="H42" s="41"/>
      <c r="I42" s="31"/>
      <c r="J42" s="31"/>
      <c r="K42" s="31"/>
      <c r="L42" s="31"/>
      <c r="M42" s="31"/>
      <c r="N42" s="41"/>
      <c r="R42" s="52"/>
    </row>
    <row r="43" spans="1:18" ht="30">
      <c r="A43" s="39" t="str">
        <f>Teams!$B$16</f>
        <v>Team </v>
      </c>
      <c r="B43" s="40"/>
      <c r="C43" s="31"/>
      <c r="D43" s="41"/>
      <c r="E43" s="31"/>
      <c r="F43" s="41"/>
      <c r="G43" s="31"/>
      <c r="H43" s="41"/>
      <c r="I43" s="31"/>
      <c r="J43" s="31"/>
      <c r="K43" s="31"/>
      <c r="L43" s="31"/>
      <c r="M43" s="31"/>
      <c r="N43" s="41"/>
      <c r="R43" s="52"/>
    </row>
    <row r="44" spans="1:18" ht="30">
      <c r="A44" s="31"/>
      <c r="B44" s="41"/>
      <c r="C44" s="31"/>
      <c r="D44" s="41"/>
      <c r="E44" s="31"/>
      <c r="F44" s="41"/>
      <c r="G44" s="31"/>
      <c r="H44" s="41"/>
      <c r="I44" s="31"/>
      <c r="J44" s="31"/>
      <c r="K44" s="31"/>
      <c r="L44" s="31"/>
      <c r="M44" s="31"/>
      <c r="N44" s="41"/>
      <c r="R44" s="52"/>
    </row>
    <row r="45" spans="1:18" ht="30">
      <c r="A45" s="38">
        <v>6</v>
      </c>
      <c r="B45" s="41"/>
      <c r="C45" s="39">
        <f>IF(MAX(B43,B47)&lt;4,"",IF(AND(B43=4,B47=3),A43,IF(AND(B43=3,B47=4),A47,IF(MAX(B43,B47)&gt;=4,IF(B43=B47,"TIE BREAKER",IF(ABS(B43-B47)=1,"NEW MATCH",IF(B43&gt;B47,A43,A47)))))))</f>
      </c>
      <c r="D45" s="43"/>
      <c r="E45" s="31"/>
      <c r="F45" s="41"/>
      <c r="G45" s="31"/>
      <c r="H45" s="41"/>
      <c r="I45" s="31"/>
      <c r="J45" s="31"/>
      <c r="K45" s="31"/>
      <c r="L45" s="31"/>
      <c r="M45" s="31"/>
      <c r="N45" s="41"/>
      <c r="R45" s="52"/>
    </row>
    <row r="46" spans="1:18" ht="30">
      <c r="A46" s="31"/>
      <c r="B46" s="41"/>
      <c r="C46" s="55">
        <f>IF(C45="","",IF(C45&lt;&gt;"",IF(OR(C45="TIE BREAKER",C45="NEW MATCH"),"",IF(C45=A43,A47,A43))))</f>
      </c>
      <c r="D46" s="31"/>
      <c r="E46" s="31"/>
      <c r="F46" s="41"/>
      <c r="G46" s="31"/>
      <c r="H46" s="41"/>
      <c r="I46" s="31"/>
      <c r="J46" s="31"/>
      <c r="K46" s="31"/>
      <c r="L46" s="31"/>
      <c r="M46" s="31"/>
      <c r="N46" s="41"/>
      <c r="R46" s="52"/>
    </row>
    <row r="47" spans="1:18" ht="30">
      <c r="A47" s="39" t="str">
        <f>Teams!$B$17</f>
        <v>Team </v>
      </c>
      <c r="B47" s="43"/>
      <c r="C47" s="31"/>
      <c r="D47" s="31"/>
      <c r="E47" s="31"/>
      <c r="F47" s="41"/>
      <c r="G47" s="31"/>
      <c r="H47" s="41"/>
      <c r="I47" s="31"/>
      <c r="J47" s="31"/>
      <c r="K47" s="31"/>
      <c r="L47" s="31"/>
      <c r="M47" s="31"/>
      <c r="N47" s="41"/>
      <c r="O47" s="53"/>
      <c r="P47" s="31"/>
      <c r="R47" s="52"/>
    </row>
    <row r="48" spans="1:18" ht="30">
      <c r="A48" s="31"/>
      <c r="B48" s="31"/>
      <c r="C48" s="31"/>
      <c r="D48" s="31"/>
      <c r="E48" s="31"/>
      <c r="F48" s="41"/>
      <c r="G48" s="31"/>
      <c r="H48" s="41"/>
      <c r="K48" s="31"/>
      <c r="L48" s="31"/>
      <c r="M48" s="31"/>
      <c r="N48" s="41"/>
      <c r="R48" s="52"/>
    </row>
    <row r="49" spans="1:18" ht="30">
      <c r="A49" s="31"/>
      <c r="B49" s="31"/>
      <c r="C49" s="31"/>
      <c r="D49" s="31"/>
      <c r="E49" s="38">
        <v>20</v>
      </c>
      <c r="F49" s="41"/>
      <c r="G49" s="39">
        <f>IF(MAX(F41,F57)&lt;4,"",IF(AND(F41=4,F57=3),E41,IF(AND(F41=3,F57=4),E57,IF(MAX(F41,F57)&gt;=4,IF(F41=F57,"TIE BREAKER",IF(ABS(F41-F57)=1,"NEW MATCH",IF(F41&gt;F57,E41,E57)))))))</f>
      </c>
      <c r="H49" s="43"/>
      <c r="K49" s="31"/>
      <c r="L49" s="31"/>
      <c r="M49" s="31"/>
      <c r="N49" s="41"/>
      <c r="R49" s="52"/>
    </row>
    <row r="50" spans="1:18" ht="30">
      <c r="A50" s="31"/>
      <c r="B50" s="31"/>
      <c r="C50" s="31"/>
      <c r="D50" s="31"/>
      <c r="E50" s="31"/>
      <c r="F50" s="41"/>
      <c r="G50" s="55">
        <f>IF(G49="","",IF(G49&lt;&gt;"",IF(OR(G49="TIE BREAKER",G49="NEW MATCH"),"",IF(G49=E41,E57,E41))))</f>
      </c>
      <c r="H50" s="31"/>
      <c r="I50" s="31"/>
      <c r="K50" s="31"/>
      <c r="L50" s="31"/>
      <c r="M50" s="31"/>
      <c r="N50" s="41"/>
      <c r="R50" s="52"/>
    </row>
    <row r="51" spans="1:18" ht="30">
      <c r="A51" s="39" t="str">
        <f>Teams!$B$18</f>
        <v>Team </v>
      </c>
      <c r="B51" s="40"/>
      <c r="C51" s="31"/>
      <c r="D51" s="31"/>
      <c r="E51" s="31"/>
      <c r="F51" s="41"/>
      <c r="G51" s="31"/>
      <c r="H51" s="31"/>
      <c r="I51" s="31"/>
      <c r="K51" s="31"/>
      <c r="L51" s="31"/>
      <c r="M51" s="38">
        <v>27</v>
      </c>
      <c r="N51" s="41"/>
      <c r="O51" s="39">
        <f>IF(MAX(N33,N69)&lt;4,"",IF(AND(N33=4,N69=3),M33,IF(AND(N33=3,N69=4),M69,IF(MAX(N33,N69)&gt;=4,IF(N33=N69,"TIE BREAKER",IF(ABS(N33-N69)=1,"NEW MATCH",IF(N33&gt;N69,M33,M69)))))))</f>
      </c>
      <c r="P51" s="40"/>
      <c r="R51" s="52"/>
    </row>
    <row r="52" spans="1:18" ht="30">
      <c r="A52" s="31"/>
      <c r="B52" s="41"/>
      <c r="C52" s="31"/>
      <c r="D52" s="31"/>
      <c r="E52" s="31"/>
      <c r="F52" s="41"/>
      <c r="G52" s="31"/>
      <c r="H52" s="31"/>
      <c r="I52" s="31"/>
      <c r="K52" s="31"/>
      <c r="L52" s="31"/>
      <c r="M52" s="31"/>
      <c r="N52" s="41"/>
      <c r="O52" s="55">
        <f>IF(O51="","",IF(O51&lt;&gt;"",IF(OR(O51="TIE BREAKER",O51="NEW MATCH"),"",IF(O51=M33,M69,M33))))</f>
      </c>
      <c r="P52" s="41"/>
      <c r="Q52" s="31"/>
      <c r="R52" s="52"/>
    </row>
    <row r="53" spans="1:18" ht="30">
      <c r="A53" s="38">
        <v>7</v>
      </c>
      <c r="B53" s="41"/>
      <c r="C53" s="39">
        <f>IF(MAX(B51,B55)&lt;4,"",IF(AND(B51=4,B55=3),A51,IF(AND(B51=3,B55=4),A55,IF(MAX(B51,B55)&gt;=4,IF(B51=B55,"TIE BREAKER",IF(ABS(B51-B55)=1,"NEW MATCH",IF(B51&gt;B55,A51,A55)))))))</f>
      </c>
      <c r="D53" s="40"/>
      <c r="E53" s="31"/>
      <c r="F53" s="41"/>
      <c r="G53" s="31"/>
      <c r="H53" s="31"/>
      <c r="I53" s="31"/>
      <c r="K53" s="31"/>
      <c r="L53" s="31"/>
      <c r="M53" s="31"/>
      <c r="N53" s="41"/>
      <c r="O53" s="82">
        <f>IF(O51="","",IF(O51="TIE BREAKER",O51,IF(O51="NEW MATCH",O51,IF(O51=M33,"WINNER!","REMATCH REQUIRED"))))</f>
      </c>
      <c r="P53" s="82"/>
      <c r="R53" s="52"/>
    </row>
    <row r="54" spans="1:18" ht="30">
      <c r="A54" s="31"/>
      <c r="B54" s="41"/>
      <c r="C54" s="55">
        <f>IF(C53="","",IF(C53&lt;&gt;"",IF(OR(C53="TIE BREAKER",C53="NEW MATCH"),"",IF(C53=A51,A55,A51))))</f>
      </c>
      <c r="D54" s="41"/>
      <c r="E54" s="31"/>
      <c r="F54" s="41"/>
      <c r="G54" s="31"/>
      <c r="H54" s="31"/>
      <c r="I54" s="31"/>
      <c r="K54" s="31"/>
      <c r="L54" s="31"/>
      <c r="M54" s="31"/>
      <c r="N54" s="41"/>
      <c r="O54" s="82"/>
      <c r="P54" s="82"/>
      <c r="R54" s="52"/>
    </row>
    <row r="55" spans="1:18" ht="30">
      <c r="A55" s="39" t="str">
        <f>Teams!$B$19</f>
        <v>Team </v>
      </c>
      <c r="B55" s="43"/>
      <c r="C55" s="31"/>
      <c r="D55" s="41"/>
      <c r="E55" s="31"/>
      <c r="F55" s="41"/>
      <c r="G55" s="31"/>
      <c r="H55" s="31"/>
      <c r="I55" s="31"/>
      <c r="K55" s="31"/>
      <c r="L55" s="31"/>
      <c r="M55" s="31"/>
      <c r="N55" s="41"/>
      <c r="O55" s="82"/>
      <c r="P55" s="82"/>
      <c r="R55" s="52"/>
    </row>
    <row r="56" spans="1:18" ht="30">
      <c r="A56" s="31"/>
      <c r="B56" s="31"/>
      <c r="C56" s="31"/>
      <c r="D56" s="41"/>
      <c r="E56" s="31"/>
      <c r="F56" s="41"/>
      <c r="G56" s="31"/>
      <c r="H56" s="31"/>
      <c r="I56" s="31"/>
      <c r="K56" s="31"/>
      <c r="L56" s="31"/>
      <c r="M56" s="31"/>
      <c r="N56" s="41"/>
      <c r="P56" s="41"/>
      <c r="R56" s="52"/>
    </row>
    <row r="57" spans="1:18" ht="30">
      <c r="A57" s="31"/>
      <c r="B57" s="31"/>
      <c r="C57" s="38">
        <v>14</v>
      </c>
      <c r="D57" s="41"/>
      <c r="E57" s="39">
        <f>IF(MAX(D53,D61)&lt;4,"",IF(AND(D53=4,D61=3),C53,IF(AND(D53=3,D61=4),C61,IF(MAX(D53,D61)&gt;=4,IF(D53=D61,"TIE BREAKER",IF(ABS(D53-D61)=1,"NEW MATCH",IF(D53&gt;D61,C53,C61)))))))</f>
      </c>
      <c r="F57" s="43"/>
      <c r="G57" s="31"/>
      <c r="H57" s="31"/>
      <c r="I57" s="31"/>
      <c r="M57" s="31"/>
      <c r="N57" s="41"/>
      <c r="P57" s="41"/>
      <c r="R57" s="52"/>
    </row>
    <row r="58" spans="3:18" ht="30">
      <c r="C58" s="38"/>
      <c r="D58" s="42"/>
      <c r="E58" s="55">
        <f>IF(E57="","",IF(E57&lt;&gt;"",IF(OR(E57="TIE BREAKER",E57="NEW MATCH"),"",IF(E57=C53,C61,C53))))</f>
      </c>
      <c r="F58" s="31"/>
      <c r="G58" s="31"/>
      <c r="H58" s="31"/>
      <c r="I58" s="31"/>
      <c r="M58" s="31"/>
      <c r="N58" s="41"/>
      <c r="P58" s="41"/>
      <c r="R58" s="52"/>
    </row>
    <row r="59" spans="3:18" ht="30">
      <c r="C59" s="38"/>
      <c r="D59" s="41"/>
      <c r="E59" s="31"/>
      <c r="F59" s="31"/>
      <c r="G59" s="31"/>
      <c r="H59" s="31"/>
      <c r="I59" s="38"/>
      <c r="M59" s="31"/>
      <c r="N59" s="41"/>
      <c r="P59" s="41"/>
      <c r="R59" s="52"/>
    </row>
    <row r="60" spans="3:18" ht="30">
      <c r="C60" s="38"/>
      <c r="D60" s="41"/>
      <c r="E60" s="31"/>
      <c r="F60" s="31"/>
      <c r="G60" s="31"/>
      <c r="H60" s="31"/>
      <c r="I60" s="31"/>
      <c r="J60" s="31"/>
      <c r="K60" s="39">
        <f>M34</f>
      </c>
      <c r="L60" s="40"/>
      <c r="M60" s="31"/>
      <c r="N60" s="41"/>
      <c r="P60" s="41"/>
      <c r="R60" s="52"/>
    </row>
    <row r="61" spans="3:18" ht="30">
      <c r="C61" s="39" t="str">
        <f>Teams!$B$20</f>
        <v>Team </v>
      </c>
      <c r="D61" s="43"/>
      <c r="E61" s="31"/>
      <c r="F61" s="31"/>
      <c r="G61" s="31"/>
      <c r="H61" s="31"/>
      <c r="K61" s="53" t="s">
        <v>41</v>
      </c>
      <c r="L61" s="41"/>
      <c r="M61" s="31"/>
      <c r="N61" s="41"/>
      <c r="P61" s="41"/>
      <c r="R61" s="52"/>
    </row>
    <row r="62" spans="3:18" ht="30">
      <c r="C62" s="31"/>
      <c r="D62" s="31"/>
      <c r="E62" s="31"/>
      <c r="F62" s="31"/>
      <c r="G62" s="31"/>
      <c r="H62" s="31"/>
      <c r="I62" s="31"/>
      <c r="K62" s="31"/>
      <c r="L62" s="41"/>
      <c r="M62" s="31"/>
      <c r="N62" s="41"/>
      <c r="P62" s="41"/>
      <c r="Q62" s="83">
        <f>IF(MAX(P51,P79)&lt;4,"",IF(AND(P51=4,P79=3),O51,IF(AND(P51=3,P79=4),O79,IF(MAX(P51,P79)&gt;=4,IF(P51=P79,"TIE BREAKER",IF(ABS(P51-P79)=1,"NEW MATCH",IF(P51&gt;P79,O51,O79)))))))</f>
      </c>
      <c r="R62" s="52"/>
    </row>
    <row r="63" spans="3:18" ht="30">
      <c r="C63" s="31"/>
      <c r="D63" s="31"/>
      <c r="E63" s="31"/>
      <c r="F63" s="31"/>
      <c r="G63" s="31"/>
      <c r="H63" s="31"/>
      <c r="I63" s="31"/>
      <c r="K63" s="31"/>
      <c r="L63" s="41"/>
      <c r="M63" s="31"/>
      <c r="N63" s="41"/>
      <c r="P63" s="41"/>
      <c r="Q63" s="83"/>
      <c r="R63" s="52"/>
    </row>
    <row r="64" spans="1:18" ht="30">
      <c r="A64" s="31"/>
      <c r="B64" s="31"/>
      <c r="C64" s="31"/>
      <c r="D64" s="31"/>
      <c r="E64" s="31"/>
      <c r="F64" s="31"/>
      <c r="G64" s="39">
        <f>G18</f>
      </c>
      <c r="H64" s="40"/>
      <c r="I64" s="31"/>
      <c r="K64" s="31"/>
      <c r="L64" s="41"/>
      <c r="N64" s="41"/>
      <c r="O64" s="38">
        <v>29</v>
      </c>
      <c r="P64" s="41"/>
      <c r="Q64" s="83"/>
      <c r="R64" s="52"/>
    </row>
    <row r="65" spans="1:18" ht="30">
      <c r="A65" s="31"/>
      <c r="B65" s="31"/>
      <c r="E65" s="48"/>
      <c r="F65" s="48"/>
      <c r="G65" s="53" t="s">
        <v>37</v>
      </c>
      <c r="H65" s="41"/>
      <c r="I65" s="31"/>
      <c r="K65" s="31"/>
      <c r="L65" s="41"/>
      <c r="N65" s="41"/>
      <c r="P65" s="41"/>
      <c r="Q65" s="84">
        <f>IF(Q62="","",IF(Q62="TIE BREAKER","",IF(Q62="NEW MATCH","","WINNER!")))</f>
      </c>
      <c r="R65" s="52"/>
    </row>
    <row r="66" spans="1:18" ht="30">
      <c r="A66" s="31"/>
      <c r="B66" s="31"/>
      <c r="E66" s="48"/>
      <c r="F66" s="48"/>
      <c r="G66" s="31"/>
      <c r="H66" s="41"/>
      <c r="I66" s="31"/>
      <c r="K66" s="31"/>
      <c r="L66" s="41"/>
      <c r="N66" s="41"/>
      <c r="P66" s="41"/>
      <c r="Q66" s="84"/>
      <c r="R66" s="52"/>
    </row>
    <row r="67" spans="1:18" ht="30">
      <c r="A67" s="31"/>
      <c r="B67" s="31"/>
      <c r="C67" s="39">
        <f>E58</f>
      </c>
      <c r="D67" s="40"/>
      <c r="E67" s="38"/>
      <c r="F67" s="38"/>
      <c r="G67" s="31"/>
      <c r="H67" s="41"/>
      <c r="I67" s="31"/>
      <c r="K67" s="31"/>
      <c r="L67" s="41"/>
      <c r="N67" s="41"/>
      <c r="P67" s="41"/>
      <c r="Q67" s="84"/>
      <c r="R67" s="52"/>
    </row>
    <row r="68" spans="1:18" ht="30">
      <c r="A68" s="31"/>
      <c r="B68" s="31"/>
      <c r="C68" s="53" t="s">
        <v>29</v>
      </c>
      <c r="D68" s="41"/>
      <c r="E68" s="48"/>
      <c r="F68" s="48"/>
      <c r="G68" s="31"/>
      <c r="H68" s="41"/>
      <c r="I68" s="31"/>
      <c r="K68" s="31"/>
      <c r="L68" s="41"/>
      <c r="N68" s="41"/>
      <c r="P68" s="41"/>
      <c r="R68" s="52"/>
    </row>
    <row r="69" spans="1:18" ht="30">
      <c r="A69" s="39">
        <f>C6</f>
      </c>
      <c r="B69" s="40"/>
      <c r="C69" s="38">
        <v>15</v>
      </c>
      <c r="D69" s="41"/>
      <c r="E69" s="39">
        <f>IF(MAX(D67,D71)&lt;4,"",IF(AND(D67=4,D71=3),C67,IF(AND(D67=3,D71=4),C71,IF(MAX(D67,D71)&gt;=4,IF(D67=D71,"TIE BREAKER",IF(ABS(D67-D71)=1,"NEW MATCH",IF(D67&gt;D71,C67,C71)))))))</f>
      </c>
      <c r="F69" s="40"/>
      <c r="G69" s="38">
        <v>24</v>
      </c>
      <c r="H69" s="41"/>
      <c r="I69" s="39">
        <f>IF(MAX(H64,H74)&lt;4,"",IF(AND(H64=4,H74=3),G64,IF(AND(H64=3,H74=4),G74,IF(MAX(H64,H74)&gt;=4,IF(H64=H74,"TIE BREAKER",IF(ABS(H64-H74)=1,"NEW MATCH",IF(H64&gt;H74,G64,G74)))))))</f>
      </c>
      <c r="J69" s="40"/>
      <c r="K69" s="38">
        <v>27</v>
      </c>
      <c r="L69" s="41"/>
      <c r="M69" s="39">
        <f>IF(MAX(L60,L79)&lt;4,"",IF(AND(L60=4,L79=3),K60,IF(AND(L60=3,L79=4),K79,IF(MAX(L60,L79)&gt;=4,IF(L60=L79,"TIE BREAKER",IF(ABS(L60-L79)=1,"NEW MATCH",IF(L60&gt;L79,K60,K79)))))))</f>
      </c>
      <c r="N69" s="43"/>
      <c r="P69" s="41"/>
      <c r="R69" s="52"/>
    </row>
    <row r="70" spans="1:18" ht="30">
      <c r="A70" s="54" t="s">
        <v>6</v>
      </c>
      <c r="B70" s="41"/>
      <c r="C70" s="31"/>
      <c r="D70" s="41"/>
      <c r="E70" s="31"/>
      <c r="F70" s="41"/>
      <c r="G70" s="31"/>
      <c r="H70" s="41"/>
      <c r="I70" s="31"/>
      <c r="J70" s="41"/>
      <c r="K70" s="31"/>
      <c r="L70" s="41"/>
      <c r="P70" s="41"/>
      <c r="R70" s="52"/>
    </row>
    <row r="71" spans="1:18" ht="30">
      <c r="A71" s="38">
        <v>8</v>
      </c>
      <c r="B71" s="41"/>
      <c r="C71" s="39">
        <f>IF(MAX(B69,B73)&lt;4,"",IF(AND(B69=4,B73=3),A69,IF(AND(B69=3,B73=4),A73,IF(MAX(B69,B73)&gt;=4,IF(B69=B73,"TIE BREAKER",IF(ABS(B69-B73)=1,"NEW MATCH",IF(B69&gt;B73,A69,A73)))))))</f>
      </c>
      <c r="D71" s="43"/>
      <c r="E71" s="31"/>
      <c r="F71" s="41"/>
      <c r="G71" s="31"/>
      <c r="H71" s="41"/>
      <c r="I71" s="31"/>
      <c r="J71" s="41"/>
      <c r="K71" s="31"/>
      <c r="L71" s="41"/>
      <c r="P71" s="41"/>
      <c r="R71" s="52"/>
    </row>
    <row r="72" spans="1:18" ht="30">
      <c r="A72" s="31"/>
      <c r="B72" s="41"/>
      <c r="C72" s="31"/>
      <c r="D72" s="31"/>
      <c r="E72" s="31"/>
      <c r="F72" s="41"/>
      <c r="G72" s="31"/>
      <c r="H72" s="41"/>
      <c r="I72" s="31"/>
      <c r="J72" s="41"/>
      <c r="K72" s="31"/>
      <c r="L72" s="41"/>
      <c r="P72" s="41"/>
      <c r="R72" s="52"/>
    </row>
    <row r="73" spans="1:18" ht="30">
      <c r="A73" s="39">
        <f>C14</f>
      </c>
      <c r="B73" s="43"/>
      <c r="C73" s="31"/>
      <c r="D73" s="31"/>
      <c r="E73" s="31"/>
      <c r="F73" s="41"/>
      <c r="G73" s="31"/>
      <c r="H73" s="41"/>
      <c r="I73" s="31"/>
      <c r="J73" s="41"/>
      <c r="K73" s="31"/>
      <c r="L73" s="41"/>
      <c r="P73" s="41"/>
      <c r="R73" s="52"/>
    </row>
    <row r="74" spans="1:18" ht="30">
      <c r="A74" s="53" t="s">
        <v>7</v>
      </c>
      <c r="B74" s="31"/>
      <c r="C74" s="31"/>
      <c r="D74" s="31"/>
      <c r="E74" s="38">
        <v>21</v>
      </c>
      <c r="F74" s="41"/>
      <c r="G74" s="39">
        <f>IF(MAX(F69,F79)&lt;4,"",IF(AND(F69=4,F79=3),E69,IF(AND(F69=3,F79=4),E79,IF(MAX(F69,F79)&gt;=4,IF(F69=F79,"TIE BREAKER",IF(ABS(F69-F79)=1,"NEW MATCH",IF(F69&gt;F79,E69,E79)))))))</f>
      </c>
      <c r="H74" s="43"/>
      <c r="I74" s="31"/>
      <c r="J74" s="41"/>
      <c r="K74" s="31"/>
      <c r="L74" s="41"/>
      <c r="P74" s="41"/>
      <c r="Q74" s="83">
        <f>IF(MAX(P51,P79)&lt;4,"",IF(AND(P51=4,P79=3),O79,IF(AND(P51=3,P79=4),O51,IF(MAX(P51,P79)&gt;=4,IF(P51=P79,"TIE BREAKER",IF(ABS(P51-P79)=1,"NEW MATCH",IF(P51&gt;P79,O79,O51)))))))</f>
      </c>
      <c r="R74" s="52"/>
    </row>
    <row r="75" spans="1:18" ht="30">
      <c r="A75" s="31"/>
      <c r="B75" s="31"/>
      <c r="E75" s="31"/>
      <c r="F75" s="41"/>
      <c r="G75" s="31"/>
      <c r="H75" s="31"/>
      <c r="I75" s="31"/>
      <c r="J75" s="41"/>
      <c r="K75" s="31"/>
      <c r="L75" s="41"/>
      <c r="P75" s="41"/>
      <c r="Q75" s="83" t="s">
        <v>9</v>
      </c>
      <c r="R75" s="52"/>
    </row>
    <row r="76" spans="1:18" ht="30">
      <c r="A76" s="31"/>
      <c r="B76" s="31"/>
      <c r="E76" s="31"/>
      <c r="F76" s="41"/>
      <c r="G76" s="31"/>
      <c r="H76" s="31"/>
      <c r="I76" s="31"/>
      <c r="J76" s="41"/>
      <c r="K76" s="31"/>
      <c r="L76" s="41"/>
      <c r="P76" s="41"/>
      <c r="Q76" s="83"/>
      <c r="R76" s="52"/>
    </row>
    <row r="77" spans="1:18" ht="30">
      <c r="A77" s="31"/>
      <c r="B77" s="31"/>
      <c r="C77" s="39">
        <f>IF((D37+D45)&lt;2,"",IF(AND(D37=1,D45=1),"",IF(D37=2,C45,C37)))</f>
      </c>
      <c r="D77" s="40"/>
      <c r="E77" s="31"/>
      <c r="F77" s="41"/>
      <c r="G77" s="31"/>
      <c r="H77" s="31"/>
      <c r="I77" s="31"/>
      <c r="J77" s="41"/>
      <c r="K77" s="31"/>
      <c r="L77" s="41"/>
      <c r="P77" s="41"/>
      <c r="Q77" s="86">
        <f>IF(Q74="","",IF(Q74="TIE BREAKER","",IF(Q74="NEW MATCH","","RUNNER UP")))</f>
      </c>
      <c r="R77" s="52"/>
    </row>
    <row r="78" spans="1:18" ht="30">
      <c r="A78" s="31"/>
      <c r="B78" s="31"/>
      <c r="C78" s="53" t="s">
        <v>31</v>
      </c>
      <c r="D78" s="41"/>
      <c r="E78" s="31"/>
      <c r="F78" s="41"/>
      <c r="G78" s="31"/>
      <c r="H78" s="31"/>
      <c r="I78" s="31"/>
      <c r="J78" s="41"/>
      <c r="K78" s="31"/>
      <c r="L78" s="41"/>
      <c r="P78" s="41"/>
      <c r="Q78" s="86"/>
      <c r="R78" s="52"/>
    </row>
    <row r="79" spans="1:18" ht="30">
      <c r="A79" s="39">
        <f>C22</f>
      </c>
      <c r="B79" s="40"/>
      <c r="C79" s="38">
        <v>16</v>
      </c>
      <c r="D79" s="41"/>
      <c r="E79" s="39">
        <f>IF(MAX(D77,D81)&lt;4,"",IF(AND(D77=4,D81=3),C77,IF(AND(D77=3,D81=4),C81,IF(MAX(D77,D81)&gt;=4,IF(D77=D81,"TIE BREAKER",IF(ABS(D77-D81)=1,"NEW MATCH",IF(D77&gt;D81,C77,C81)))))))</f>
      </c>
      <c r="F79" s="43"/>
      <c r="G79" s="31"/>
      <c r="H79" s="31"/>
      <c r="I79" s="38">
        <v>26</v>
      </c>
      <c r="J79" s="41"/>
      <c r="K79" s="39">
        <f>IF(MAX(J69,J89)&lt;4,"",IF(AND(J69=4,J89=3),I69,IF(AND(J69=3,J89=4),I89,IF(MAX(J69,J89)&gt;=4,IF(J69=J89,"TIE BREAKER",IF(ABS(J69-J89)=1,"NEW MATCH",IF(J69&gt;J89,I69,I89)))))))</f>
      </c>
      <c r="L79" s="43"/>
      <c r="O79" s="39">
        <f>O52</f>
      </c>
      <c r="P79" s="43"/>
      <c r="Q79" s="86"/>
      <c r="R79" s="52"/>
    </row>
    <row r="80" spans="1:18" ht="30">
      <c r="A80" s="53" t="s">
        <v>14</v>
      </c>
      <c r="B80" s="41"/>
      <c r="C80" s="31"/>
      <c r="D80" s="41"/>
      <c r="E80" s="31"/>
      <c r="F80" s="31"/>
      <c r="G80" s="31"/>
      <c r="H80" s="31"/>
      <c r="I80" s="31"/>
      <c r="J80" s="41"/>
      <c r="O80" s="53" t="s">
        <v>42</v>
      </c>
      <c r="R80" s="52"/>
    </row>
    <row r="81" spans="1:18" ht="30">
      <c r="A81" s="38">
        <v>9</v>
      </c>
      <c r="B81" s="41"/>
      <c r="C81" s="39">
        <f>IF(MAX(B79,B83)&lt;4,"",IF(AND(B79=4,B83=3),A79,IF(AND(B79=3,B83=4),A83,IF(MAX(B79,B83)&gt;=4,IF(B79=B83,"TIE BREAKER",IF(ABS(B79-B83)=1,"NEW MATCH",IF(B79&gt;B83,A79,A83)))))))</f>
      </c>
      <c r="D81" s="43"/>
      <c r="E81" s="31"/>
      <c r="F81" s="31"/>
      <c r="G81" s="31"/>
      <c r="H81" s="31"/>
      <c r="I81" s="31"/>
      <c r="J81" s="41"/>
      <c r="O81" s="89">
        <f>IF(O53="WINNER!","RUNNER UP","")</f>
      </c>
      <c r="P81" s="89"/>
      <c r="R81" s="52"/>
    </row>
    <row r="82" spans="1:18" ht="30">
      <c r="A82" s="31"/>
      <c r="B82" s="41"/>
      <c r="C82" s="31"/>
      <c r="D82" s="31"/>
      <c r="E82" s="31"/>
      <c r="F82" s="31"/>
      <c r="G82" s="31"/>
      <c r="H82" s="31"/>
      <c r="I82" s="31"/>
      <c r="J82" s="41"/>
      <c r="K82" s="31"/>
      <c r="L82" s="31"/>
      <c r="O82" s="89"/>
      <c r="P82" s="89"/>
      <c r="R82" s="52"/>
    </row>
    <row r="83" spans="1:18" ht="30">
      <c r="A83" s="39">
        <f>C30</f>
      </c>
      <c r="B83" s="43"/>
      <c r="C83" s="31"/>
      <c r="D83" s="31"/>
      <c r="E83" s="31"/>
      <c r="F83" s="31"/>
      <c r="G83" s="31"/>
      <c r="H83" s="31"/>
      <c r="I83" s="31"/>
      <c r="J83" s="41"/>
      <c r="K83" s="31"/>
      <c r="L83" s="31"/>
      <c r="R83" s="52"/>
    </row>
    <row r="84" spans="1:18" ht="30">
      <c r="A84" s="53" t="s">
        <v>8</v>
      </c>
      <c r="B84" s="31"/>
      <c r="C84" s="31"/>
      <c r="D84" s="31"/>
      <c r="E84" s="31"/>
      <c r="F84" s="31"/>
      <c r="G84" s="39">
        <f>G50</f>
      </c>
      <c r="H84" s="40"/>
      <c r="I84" s="31"/>
      <c r="J84" s="41"/>
      <c r="K84" s="31"/>
      <c r="L84" s="31"/>
      <c r="M84" s="31"/>
      <c r="R84" s="52"/>
    </row>
    <row r="85" spans="1:18" ht="30">
      <c r="A85" s="31"/>
      <c r="B85" s="31"/>
      <c r="E85" s="48"/>
      <c r="F85" s="48"/>
      <c r="G85" s="53" t="s">
        <v>34</v>
      </c>
      <c r="H85" s="41"/>
      <c r="I85" s="31"/>
      <c r="J85" s="41"/>
      <c r="K85" s="31"/>
      <c r="L85" s="31"/>
      <c r="M85" s="31"/>
      <c r="R85" s="52"/>
    </row>
    <row r="86" spans="1:18" ht="30">
      <c r="A86" s="31"/>
      <c r="B86" s="31"/>
      <c r="C86" s="31"/>
      <c r="D86" s="31"/>
      <c r="E86" s="48"/>
      <c r="F86" s="48"/>
      <c r="G86" s="31"/>
      <c r="H86" s="41"/>
      <c r="I86" s="31"/>
      <c r="J86" s="41"/>
      <c r="K86" s="31"/>
      <c r="L86" s="31"/>
      <c r="M86" s="31"/>
      <c r="R86" s="52"/>
    </row>
    <row r="87" spans="1:18" ht="30">
      <c r="A87" s="31"/>
      <c r="B87" s="31"/>
      <c r="C87" s="39">
        <f>E26</f>
      </c>
      <c r="D87" s="40"/>
      <c r="E87" s="38"/>
      <c r="F87" s="38"/>
      <c r="G87" s="31"/>
      <c r="H87" s="41"/>
      <c r="I87" s="31"/>
      <c r="J87" s="41"/>
      <c r="K87" s="31"/>
      <c r="L87" s="31"/>
      <c r="M87" s="31"/>
      <c r="R87" s="52"/>
    </row>
    <row r="88" spans="1:18" ht="30">
      <c r="A88" s="31"/>
      <c r="B88" s="31"/>
      <c r="C88" s="53" t="s">
        <v>27</v>
      </c>
      <c r="D88" s="41"/>
      <c r="E88" s="48"/>
      <c r="F88" s="48"/>
      <c r="G88" s="31"/>
      <c r="H88" s="41"/>
      <c r="I88" s="31"/>
      <c r="J88" s="41"/>
      <c r="K88" s="31"/>
      <c r="L88" s="31"/>
      <c r="M88" s="31"/>
      <c r="R88" s="52"/>
    </row>
    <row r="89" spans="1:18" ht="30">
      <c r="A89" s="39">
        <f>C38</f>
      </c>
      <c r="B89" s="40"/>
      <c r="C89" s="38">
        <v>17</v>
      </c>
      <c r="D89" s="41"/>
      <c r="E89" s="39">
        <f>IF(MAX(D87,D91)&lt;4,"",IF(AND(D87=4,D91=3),C87,IF(AND(D87=3,D91=4),C91,IF(MAX(D87,D91)&gt;=4,IF(D87=D91,"TIE BREAKER",IF(ABS(D87-D91)=1,"NEW MATCH",IF(D87&gt;D91,C87,C91)))))))</f>
      </c>
      <c r="F89" s="40"/>
      <c r="G89" s="38">
        <v>25</v>
      </c>
      <c r="H89" s="41"/>
      <c r="I89" s="39">
        <f>IF(MAX(H84,H94)&lt;4,"",IF(AND(H84=4,H94=3),G84,IF(AND(H84=3,H94=4),G94,IF(MAX(H84,H94)&gt;=4,IF(H84=H94,"TIE BREAKER",IF(ABS(H84-H94)=1,"NEW MATCH",IF(H84&gt;H94,G84,G94)))))))</f>
      </c>
      <c r="J89" s="43"/>
      <c r="K89" s="31"/>
      <c r="L89" s="31"/>
      <c r="R89" s="52"/>
    </row>
    <row r="90" spans="1:18" ht="30">
      <c r="A90" s="53" t="s">
        <v>26</v>
      </c>
      <c r="B90" s="41"/>
      <c r="C90" s="31"/>
      <c r="D90" s="41"/>
      <c r="E90" s="31"/>
      <c r="F90" s="41"/>
      <c r="G90" s="31"/>
      <c r="H90" s="41"/>
      <c r="I90" s="31"/>
      <c r="J90" s="31"/>
      <c r="K90" s="31"/>
      <c r="L90" s="31"/>
      <c r="R90" s="52"/>
    </row>
    <row r="91" spans="1:18" ht="30">
      <c r="A91" s="38">
        <v>10</v>
      </c>
      <c r="B91" s="41"/>
      <c r="C91" s="39">
        <f>IF(MAX(B89,B93)&lt;4,"",IF(AND(B89=4,B93=3),A89,IF(AND(B89=3,B93=4),A93,IF(MAX(B89,B93)&gt;=4,IF(B89=B93,"TIE BREAKER",IF(ABS(B89-B93)=1,"NEW MATCH",IF(B89&gt;B93,A89,A93)))))))</f>
      </c>
      <c r="D91" s="43"/>
      <c r="E91" s="31"/>
      <c r="F91" s="41"/>
      <c r="G91" s="31"/>
      <c r="H91" s="41"/>
      <c r="I91" s="31"/>
      <c r="J91" s="31"/>
      <c r="K91" s="31"/>
      <c r="L91" s="31"/>
      <c r="R91" s="52"/>
    </row>
    <row r="92" spans="1:18" ht="30">
      <c r="A92" s="31"/>
      <c r="B92" s="41"/>
      <c r="C92" s="31"/>
      <c r="D92" s="31"/>
      <c r="E92" s="31"/>
      <c r="F92" s="41"/>
      <c r="G92" s="31"/>
      <c r="H92" s="41"/>
      <c r="I92" s="31"/>
      <c r="J92" s="31"/>
      <c r="K92" s="31"/>
      <c r="L92" s="31"/>
      <c r="R92" s="52"/>
    </row>
    <row r="93" spans="1:18" ht="30">
      <c r="A93" s="39">
        <f>C46</f>
      </c>
      <c r="B93" s="43"/>
      <c r="C93" s="31"/>
      <c r="D93" s="31"/>
      <c r="E93" s="31"/>
      <c r="F93" s="41"/>
      <c r="G93" s="31"/>
      <c r="H93" s="41"/>
      <c r="I93" s="31"/>
      <c r="J93" s="31"/>
      <c r="K93" s="31"/>
      <c r="L93" s="31"/>
      <c r="R93" s="52"/>
    </row>
    <row r="94" spans="1:18" ht="30">
      <c r="A94" s="53" t="s">
        <v>10</v>
      </c>
      <c r="B94" s="31"/>
      <c r="C94" s="31"/>
      <c r="D94" s="31"/>
      <c r="E94" s="38">
        <v>22</v>
      </c>
      <c r="F94" s="41"/>
      <c r="G94" s="39">
        <f>IF(MAX(F89,F99)&lt;4,"",IF(AND(F89=4,F99=3),E89,IF(AND(F89=3,F99=4),E99,IF(MAX(F89,F99)&gt;=4,IF(F89=F99,"TIE BREAKER",IF(ABS(F89-F99)=1,"NEW MATCH",IF(F89&gt;F99,E89,E99)))))))</f>
      </c>
      <c r="H94" s="43"/>
      <c r="I94" s="31"/>
      <c r="J94" s="31"/>
      <c r="K94" s="31"/>
      <c r="L94" s="31"/>
      <c r="R94" s="52"/>
    </row>
    <row r="95" spans="1:18" ht="30">
      <c r="A95" s="31"/>
      <c r="B95" s="31"/>
      <c r="C95" s="31"/>
      <c r="D95" s="31"/>
      <c r="E95" s="31"/>
      <c r="F95" s="41"/>
      <c r="G95" s="31"/>
      <c r="H95" s="31"/>
      <c r="I95" s="31"/>
      <c r="J95" s="31"/>
      <c r="K95" s="31"/>
      <c r="L95" s="31"/>
      <c r="Q95" s="31"/>
      <c r="R95" s="52"/>
    </row>
    <row r="96" spans="1:18" ht="30">
      <c r="A96" s="31"/>
      <c r="B96" s="31"/>
      <c r="C96" s="31"/>
      <c r="D96" s="31"/>
      <c r="E96" s="31"/>
      <c r="F96" s="41"/>
      <c r="G96" s="31"/>
      <c r="H96" s="31"/>
      <c r="I96" s="31"/>
      <c r="J96" s="31"/>
      <c r="K96" s="31"/>
      <c r="L96" s="31"/>
      <c r="R96" s="52"/>
    </row>
    <row r="97" spans="1:18" ht="30">
      <c r="A97" s="31"/>
      <c r="B97" s="31"/>
      <c r="C97" s="39">
        <f>E10</f>
      </c>
      <c r="D97" s="40"/>
      <c r="E97" s="31"/>
      <c r="F97" s="41"/>
      <c r="G97" s="31"/>
      <c r="H97" s="31"/>
      <c r="I97" s="31"/>
      <c r="J97" s="31"/>
      <c r="K97" s="31"/>
      <c r="L97" s="31"/>
      <c r="R97" s="52"/>
    </row>
    <row r="98" spans="3:18" ht="30">
      <c r="C98" s="53" t="s">
        <v>28</v>
      </c>
      <c r="D98" s="41"/>
      <c r="E98" s="31"/>
      <c r="F98" s="41"/>
      <c r="G98" s="31"/>
      <c r="H98" s="31"/>
      <c r="I98" s="31"/>
      <c r="J98" s="31"/>
      <c r="K98" s="31"/>
      <c r="L98" s="31"/>
      <c r="R98" s="52"/>
    </row>
    <row r="99" spans="3:18" ht="30">
      <c r="C99" s="38">
        <v>18</v>
      </c>
      <c r="D99" s="41"/>
      <c r="E99" s="39">
        <f>IF(MAX(D97,D101)&lt;4,"",IF(AND(D97=4,D101=3),C97,IF(AND(D97=3,D101=4),C101,IF(MAX(D97,D101)&gt;=4,IF(D97=D101,"TIE BREAKER",IF(ABS(D97-D101)=1,"NEW MATCH",IF(D97&gt;D101,C97,C101)))))))</f>
      </c>
      <c r="F99" s="43"/>
      <c r="G99" s="31"/>
      <c r="H99" s="31"/>
      <c r="I99" s="31"/>
      <c r="J99" s="31"/>
      <c r="K99" s="31"/>
      <c r="L99" s="31"/>
      <c r="R99" s="52"/>
    </row>
    <row r="100" spans="3:18" ht="30">
      <c r="C100" s="31"/>
      <c r="D100" s="41"/>
      <c r="E100" s="31"/>
      <c r="F100" s="31"/>
      <c r="G100" s="31"/>
      <c r="H100" s="31"/>
      <c r="I100" s="31"/>
      <c r="J100" s="31"/>
      <c r="R100" s="52"/>
    </row>
    <row r="101" spans="3:18" ht="30">
      <c r="C101" s="39">
        <f>C54</f>
      </c>
      <c r="D101" s="43"/>
      <c r="E101" s="31"/>
      <c r="F101" s="31"/>
      <c r="G101" s="31"/>
      <c r="H101" s="31"/>
      <c r="I101" s="31"/>
      <c r="J101" s="31"/>
      <c r="R101" s="52"/>
    </row>
    <row r="102" spans="3:18" ht="30">
      <c r="C102" s="53" t="s">
        <v>12</v>
      </c>
      <c r="D102" s="31"/>
      <c r="E102" s="31"/>
      <c r="F102" s="31"/>
      <c r="G102" s="31"/>
      <c r="H102" s="31"/>
      <c r="I102" s="31"/>
      <c r="J102" s="31"/>
      <c r="K102" s="31"/>
      <c r="L102" s="31"/>
      <c r="R102" s="52"/>
    </row>
    <row r="103" spans="1:18" ht="64.5" customHeight="1">
      <c r="A103" s="52"/>
      <c r="B103" s="52"/>
      <c r="C103" s="52"/>
      <c r="D103" s="52"/>
      <c r="E103" s="52"/>
      <c r="F103" s="52"/>
      <c r="G103" s="52"/>
      <c r="H103" s="52"/>
      <c r="I103" s="52"/>
      <c r="J103" s="52"/>
      <c r="K103" s="52"/>
      <c r="L103" s="52"/>
      <c r="M103" s="52"/>
      <c r="N103" s="52"/>
      <c r="O103" s="52"/>
      <c r="P103" s="52"/>
      <c r="Q103" s="52"/>
      <c r="R103" s="52"/>
    </row>
  </sheetData>
  <sheetProtection password="CCD6" sheet="1" objects="1" scenarios="1"/>
  <mergeCells count="7">
    <mergeCell ref="O81:P82"/>
    <mergeCell ref="M35:N38"/>
    <mergeCell ref="O53:P55"/>
    <mergeCell ref="Q62:Q64"/>
    <mergeCell ref="Q65:Q67"/>
    <mergeCell ref="Q74:Q76"/>
    <mergeCell ref="Q77:Q79"/>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19.xml><?xml version="1.0" encoding="utf-8"?>
<worksheet xmlns="http://schemas.openxmlformats.org/spreadsheetml/2006/main" xmlns:r="http://schemas.openxmlformats.org/officeDocument/2006/relationships">
  <sheetPr>
    <pageSetUpPr fitToPage="1"/>
  </sheetPr>
  <dimension ref="A1:R105"/>
  <sheetViews>
    <sheetView zoomScale="50" zoomScaleNormal="50" zoomScalePageLayoutView="0" workbookViewId="0" topLeftCell="A1">
      <selection activeCell="G1" sqref="G1"/>
    </sheetView>
  </sheetViews>
  <sheetFormatPr defaultColWidth="11.421875" defaultRowHeight="63.75" customHeight="1"/>
  <cols>
    <col min="1" max="1" width="51.8515625" style="32" customWidth="1"/>
    <col min="2" max="2" width="6.421875" style="32" customWidth="1"/>
    <col min="3" max="3" width="51.8515625" style="32" customWidth="1"/>
    <col min="4" max="4" width="6.421875" style="32" customWidth="1"/>
    <col min="5" max="5" width="51.8515625" style="32" customWidth="1"/>
    <col min="6" max="6" width="6.421875" style="32" customWidth="1"/>
    <col min="7" max="7" width="51.8515625" style="32" customWidth="1"/>
    <col min="8" max="8" width="6.421875" style="32" customWidth="1"/>
    <col min="9" max="9" width="51.8515625" style="32" customWidth="1"/>
    <col min="10" max="10" width="6.421875" style="32" customWidth="1"/>
    <col min="11" max="11" width="51.8515625" style="32" customWidth="1"/>
    <col min="12" max="12" width="6.421875" style="32" customWidth="1"/>
    <col min="13" max="13" width="51.8515625" style="32" customWidth="1"/>
    <col min="14" max="14" width="6.421875" style="32" customWidth="1"/>
    <col min="15" max="15" width="51.8515625" style="32" customWidth="1"/>
    <col min="16" max="16" width="6.421875" style="32" customWidth="1"/>
    <col min="17" max="17" width="77.8515625" style="32" customWidth="1"/>
    <col min="18" max="18" width="11.7109375" style="32" customWidth="1"/>
    <col min="19" max="16384" width="11.421875" style="32" customWidth="1"/>
  </cols>
  <sheetData>
    <row r="1" spans="1:8" s="31" customFormat="1" ht="42.75" customHeight="1">
      <c r="A1" s="46"/>
      <c r="B1" s="47"/>
      <c r="E1" s="34" t="s">
        <v>24</v>
      </c>
      <c r="F1" s="35"/>
      <c r="G1" s="36">
        <f>IF(Teams!$D$3="","",Teams!$D$3)</f>
      </c>
      <c r="H1" s="33"/>
    </row>
    <row r="2" ht="42.75" customHeight="1">
      <c r="R2" s="52"/>
    </row>
    <row r="3" spans="1:18" ht="30">
      <c r="A3" s="39" t="str">
        <f>Teams!$B$6</f>
        <v>Team </v>
      </c>
      <c r="B3" s="40"/>
      <c r="C3" s="31"/>
      <c r="D3" s="31"/>
      <c r="E3" s="31"/>
      <c r="F3" s="31"/>
      <c r="G3" s="31"/>
      <c r="H3" s="31"/>
      <c r="I3" s="31"/>
      <c r="J3" s="31"/>
      <c r="K3" s="31"/>
      <c r="L3" s="31"/>
      <c r="R3" s="52"/>
    </row>
    <row r="4" spans="1:18" ht="30">
      <c r="A4" s="31"/>
      <c r="B4" s="41"/>
      <c r="C4" s="31"/>
      <c r="D4" s="31"/>
      <c r="E4" s="31"/>
      <c r="F4" s="31"/>
      <c r="G4" s="31"/>
      <c r="H4" s="31"/>
      <c r="I4" s="31"/>
      <c r="J4" s="31"/>
      <c r="K4" s="31"/>
      <c r="L4" s="31"/>
      <c r="R4" s="52"/>
    </row>
    <row r="5" spans="1:18" ht="30">
      <c r="A5" s="38">
        <v>1</v>
      </c>
      <c r="B5" s="41"/>
      <c r="C5" s="39">
        <f>IF(MAX(B3,B7)&lt;4,"",IF(AND(B3=4,B7=3),A3,IF(AND(B3=3,B7=4),A7,IF(MAX(B3,B7)&gt;=4,IF(B3=B7,"TIE BREAKER",IF(ABS(B3-B7)=1,"NEW MATCH",IF(B3&gt;B7,A3,A7)))))))</f>
      </c>
      <c r="D5" s="40"/>
      <c r="E5" s="31"/>
      <c r="F5" s="31"/>
      <c r="G5" s="31"/>
      <c r="H5" s="31"/>
      <c r="I5" s="31"/>
      <c r="J5" s="31"/>
      <c r="K5" s="31"/>
      <c r="L5" s="31"/>
      <c r="R5" s="52"/>
    </row>
    <row r="6" spans="1:18" ht="30">
      <c r="A6" s="31"/>
      <c r="B6" s="41"/>
      <c r="C6" s="55">
        <f>IF(C5="","",IF(C5&lt;&gt;"",IF(OR(C5="TIE BREAKER",C5="NEW MATCH"),"",IF(C5=A3,A7,A3))))</f>
      </c>
      <c r="D6" s="41"/>
      <c r="E6" s="31"/>
      <c r="F6" s="31"/>
      <c r="G6" s="31"/>
      <c r="H6" s="31"/>
      <c r="I6" s="31"/>
      <c r="J6" s="31"/>
      <c r="K6" s="31"/>
      <c r="L6" s="31"/>
      <c r="R6" s="52"/>
    </row>
    <row r="7" spans="1:18" ht="30">
      <c r="A7" s="39" t="str">
        <f>Teams!$B$7</f>
        <v>Team </v>
      </c>
      <c r="B7" s="43"/>
      <c r="C7" s="31"/>
      <c r="D7" s="41"/>
      <c r="E7" s="31"/>
      <c r="F7" s="31"/>
      <c r="G7" s="31"/>
      <c r="H7" s="31"/>
      <c r="I7" s="31"/>
      <c r="J7" s="31"/>
      <c r="K7" s="31"/>
      <c r="L7" s="31"/>
      <c r="R7" s="52"/>
    </row>
    <row r="8" spans="1:18" ht="30">
      <c r="A8" s="31"/>
      <c r="B8" s="31"/>
      <c r="C8" s="31"/>
      <c r="D8" s="41"/>
      <c r="E8" s="31"/>
      <c r="F8" s="31"/>
      <c r="G8" s="31"/>
      <c r="H8" s="31"/>
      <c r="I8" s="31"/>
      <c r="J8" s="31"/>
      <c r="K8" s="31"/>
      <c r="L8" s="31"/>
      <c r="R8" s="52"/>
    </row>
    <row r="9" spans="1:18" ht="30">
      <c r="A9" s="31"/>
      <c r="B9" s="31"/>
      <c r="C9" s="38">
        <v>13</v>
      </c>
      <c r="D9" s="41"/>
      <c r="E9" s="39">
        <f>IF(MAX(D5,D13)&lt;4,"",IF(AND(D5=4,D13=3),C5,IF(AND(D5=3,D13=4),C13,IF(MAX(D5,D13)&gt;=4,IF(D5=D13,"TIE BREAKER",IF(ABS(D5-D13)=1,"NEW MATCH",IF(D5&gt;D13,C5,C13)))))))</f>
      </c>
      <c r="F9" s="40"/>
      <c r="G9" s="31"/>
      <c r="H9" s="31"/>
      <c r="I9" s="31"/>
      <c r="J9" s="31"/>
      <c r="K9" s="31"/>
      <c r="L9" s="31"/>
      <c r="R9" s="52"/>
    </row>
    <row r="10" spans="1:18" ht="30">
      <c r="A10" s="31"/>
      <c r="B10" s="31"/>
      <c r="C10" s="38"/>
      <c r="D10" s="42"/>
      <c r="E10" s="55">
        <f>IF(E9="","",IF(E9&lt;&gt;"",IF(OR(E9="TIE BREAKER",E9="NEW MATCH"),"",IF(E9=C5,C13,C5))))</f>
      </c>
      <c r="F10" s="41"/>
      <c r="G10" s="31"/>
      <c r="H10" s="31"/>
      <c r="I10" s="31"/>
      <c r="J10" s="31"/>
      <c r="K10" s="31"/>
      <c r="L10" s="31"/>
      <c r="R10" s="52"/>
    </row>
    <row r="11" spans="1:18" ht="30">
      <c r="A11" s="39" t="str">
        <f>Teams!$B$8</f>
        <v>Team </v>
      </c>
      <c r="B11" s="40"/>
      <c r="C11" s="31"/>
      <c r="D11" s="41"/>
      <c r="E11" s="31"/>
      <c r="F11" s="41"/>
      <c r="G11" s="31"/>
      <c r="H11" s="31"/>
      <c r="I11" s="31"/>
      <c r="J11" s="31"/>
      <c r="K11" s="31"/>
      <c r="L11" s="31"/>
      <c r="R11" s="52"/>
    </row>
    <row r="12" spans="1:18" ht="30">
      <c r="A12" s="31"/>
      <c r="B12" s="41"/>
      <c r="C12" s="31"/>
      <c r="D12" s="41"/>
      <c r="E12" s="31"/>
      <c r="F12" s="41"/>
      <c r="G12" s="31"/>
      <c r="H12" s="31"/>
      <c r="I12" s="31"/>
      <c r="J12" s="31"/>
      <c r="K12" s="31"/>
      <c r="L12" s="31"/>
      <c r="R12" s="52"/>
    </row>
    <row r="13" spans="1:18" ht="30">
      <c r="A13" s="38">
        <v>2</v>
      </c>
      <c r="B13" s="41"/>
      <c r="C13" s="39">
        <f>IF(MAX(B11,B15)&lt;4,"",IF(AND(B11=4,B15=3),A11,IF(AND(B11=3,B15=4),A15,IF(MAX(B11,B15)&gt;=4,IF(B11=B15,"TIE BREAKER",IF(ABS(B11-B15)=1,"NEW MATCH",IF(B11&gt;B15,A11,A15)))))))</f>
      </c>
      <c r="D13" s="43"/>
      <c r="E13" s="31"/>
      <c r="F13" s="41"/>
      <c r="G13" s="31"/>
      <c r="H13" s="31"/>
      <c r="I13" s="31"/>
      <c r="J13" s="31"/>
      <c r="K13" s="31"/>
      <c r="L13" s="31"/>
      <c r="R13" s="52"/>
    </row>
    <row r="14" spans="1:18" ht="30">
      <c r="A14" s="31"/>
      <c r="B14" s="41"/>
      <c r="C14" s="55">
        <f>IF(C13="","",IF(C13&lt;&gt;"",IF(OR(C13="TIE BREAKER",C13="NEW MATCH"),"",IF(C13=A11,A15,A11))))</f>
      </c>
      <c r="D14" s="31"/>
      <c r="E14" s="31"/>
      <c r="F14" s="41"/>
      <c r="G14" s="31"/>
      <c r="H14" s="31"/>
      <c r="J14" s="31"/>
      <c r="K14" s="31"/>
      <c r="L14" s="31"/>
      <c r="R14" s="52"/>
    </row>
    <row r="15" spans="1:18" ht="30">
      <c r="A15" s="39" t="str">
        <f>Teams!$B$9</f>
        <v>Team </v>
      </c>
      <c r="B15" s="43"/>
      <c r="C15" s="31"/>
      <c r="D15" s="31"/>
      <c r="E15" s="31"/>
      <c r="F15" s="41"/>
      <c r="G15" s="31"/>
      <c r="H15" s="31"/>
      <c r="I15" s="31"/>
      <c r="J15" s="31"/>
      <c r="K15" s="31"/>
      <c r="L15" s="31"/>
      <c r="R15" s="52"/>
    </row>
    <row r="16" spans="1:18" ht="30">
      <c r="A16" s="31"/>
      <c r="B16" s="31"/>
      <c r="C16" s="31"/>
      <c r="D16" s="31"/>
      <c r="E16" s="31"/>
      <c r="F16" s="41"/>
      <c r="G16" s="31"/>
      <c r="H16" s="31"/>
      <c r="K16" s="31"/>
      <c r="L16" s="31"/>
      <c r="R16" s="52"/>
    </row>
    <row r="17" spans="1:18" ht="30">
      <c r="A17" s="31"/>
      <c r="B17" s="31"/>
      <c r="C17" s="31"/>
      <c r="D17" s="31"/>
      <c r="E17" s="38">
        <v>21</v>
      </c>
      <c r="F17" s="41"/>
      <c r="G17" s="39">
        <f>IF(MAX(F9,F25)&lt;4,"",IF(AND(F9=4,F25=3),E9,IF(AND(F9=3,F25=4),E25,IF(MAX(F9,F25)&gt;=4,IF(F9=F25,"TIE BREAKER",IF(ABS(F9-F25)=1,"NEW MATCH",IF(F9&gt;F25,E9,E25)))))))</f>
      </c>
      <c r="H17" s="40"/>
      <c r="K17" s="31"/>
      <c r="L17" s="31"/>
      <c r="R17" s="52"/>
    </row>
    <row r="18" spans="1:18" ht="30">
      <c r="A18" s="31"/>
      <c r="B18" s="31"/>
      <c r="C18" s="31"/>
      <c r="D18" s="31"/>
      <c r="E18" s="31"/>
      <c r="F18" s="41"/>
      <c r="G18" s="55">
        <f>IF(G17="","",IF(G17&lt;&gt;"",IF(OR(G17="TIE BREAKER",G17="NEW MATCH"),"",IF(G17=E9,E25,E9))))</f>
      </c>
      <c r="H18" s="41"/>
      <c r="I18" s="31"/>
      <c r="K18" s="31"/>
      <c r="L18" s="31"/>
      <c r="R18" s="52"/>
    </row>
    <row r="19" spans="1:18" ht="30">
      <c r="A19" s="39" t="str">
        <f>Teams!$B$10</f>
        <v>Team </v>
      </c>
      <c r="B19" s="40"/>
      <c r="C19" s="31"/>
      <c r="D19" s="31"/>
      <c r="E19" s="31"/>
      <c r="F19" s="41"/>
      <c r="G19" s="31"/>
      <c r="H19" s="41"/>
      <c r="I19" s="31"/>
      <c r="K19" s="31"/>
      <c r="L19" s="31"/>
      <c r="R19" s="52"/>
    </row>
    <row r="20" spans="1:18" ht="30">
      <c r="A20" s="31"/>
      <c r="B20" s="41"/>
      <c r="C20" s="31"/>
      <c r="D20" s="31"/>
      <c r="E20" s="31"/>
      <c r="F20" s="41"/>
      <c r="G20" s="31"/>
      <c r="H20" s="41"/>
      <c r="I20" s="31"/>
      <c r="K20" s="31"/>
      <c r="L20" s="31"/>
      <c r="R20" s="52"/>
    </row>
    <row r="21" spans="1:18" ht="30">
      <c r="A21" s="38">
        <v>3</v>
      </c>
      <c r="B21" s="41"/>
      <c r="C21" s="39">
        <f>IF(MAX(B19,B23)&lt;4,"",IF(AND(B19=4,B23=3),A19,IF(AND(B19=3,B23=4),A23,IF(MAX(B19,B23)&gt;=4,IF(B19=B23,"TIE BREAKER",IF(ABS(B19-B23)=1,"NEW MATCH",IF(B19&gt;B23,A19,A23)))))))</f>
      </c>
      <c r="D21" s="40"/>
      <c r="E21" s="31"/>
      <c r="F21" s="41"/>
      <c r="G21" s="31"/>
      <c r="H21" s="41"/>
      <c r="I21" s="31"/>
      <c r="K21" s="31"/>
      <c r="L21" s="31"/>
      <c r="R21" s="52"/>
    </row>
    <row r="22" spans="1:18" ht="30">
      <c r="A22" s="31"/>
      <c r="B22" s="41"/>
      <c r="C22" s="55">
        <f>IF(C21="","",IF(C21&lt;&gt;"",IF(OR(C21="TIE BREAKER",C21="NEW MATCH"),"",IF(C21=A19,A23,A19))))</f>
      </c>
      <c r="D22" s="41"/>
      <c r="E22" s="31"/>
      <c r="F22" s="41"/>
      <c r="G22" s="31"/>
      <c r="H22" s="41"/>
      <c r="I22" s="31"/>
      <c r="K22" s="31"/>
      <c r="L22" s="31"/>
      <c r="R22" s="52"/>
    </row>
    <row r="23" spans="1:18" ht="30">
      <c r="A23" s="39" t="str">
        <f>Teams!$B$11</f>
        <v>Team </v>
      </c>
      <c r="B23" s="43"/>
      <c r="C23" s="31"/>
      <c r="D23" s="41"/>
      <c r="E23" s="31"/>
      <c r="F23" s="41"/>
      <c r="G23" s="31"/>
      <c r="H23" s="41"/>
      <c r="I23" s="31"/>
      <c r="K23" s="31"/>
      <c r="L23" s="31"/>
      <c r="R23" s="52"/>
    </row>
    <row r="24" spans="1:18" ht="30">
      <c r="A24" s="31"/>
      <c r="B24" s="31"/>
      <c r="C24" s="31"/>
      <c r="D24" s="41"/>
      <c r="E24" s="31"/>
      <c r="F24" s="41"/>
      <c r="G24" s="31"/>
      <c r="H24" s="41"/>
      <c r="I24" s="31"/>
      <c r="K24" s="31"/>
      <c r="L24" s="31"/>
      <c r="R24" s="52"/>
    </row>
    <row r="25" spans="1:18" ht="30">
      <c r="A25" s="31"/>
      <c r="B25" s="31"/>
      <c r="C25" s="38">
        <v>14</v>
      </c>
      <c r="D25" s="41"/>
      <c r="E25" s="39">
        <f>IF(MAX(D21,D29)&lt;4,"",IF(AND(D21=4,D29=3),C21,IF(AND(D21=3,D29=4),C29,IF(MAX(D21,D29)&gt;=4,IF(D21=D29,"TIE BREAKER",IF(ABS(D21-D29)=1,"NEW MATCH",IF(D21&gt;D29,C21,C29)))))))</f>
      </c>
      <c r="F25" s="43"/>
      <c r="G25" s="31"/>
      <c r="H25" s="41"/>
      <c r="I25" s="31"/>
      <c r="K25" s="31"/>
      <c r="L25" s="31"/>
      <c r="R25" s="52"/>
    </row>
    <row r="26" spans="1:18" ht="30">
      <c r="A26" s="31"/>
      <c r="B26" s="31"/>
      <c r="C26" s="38"/>
      <c r="D26" s="42"/>
      <c r="E26" s="55">
        <f>IF(E25="","",IF(E25&lt;&gt;"",IF(OR(E25="TIE BREAKER",E25="NEW MATCH"),"",IF(E25=C21,C29,C21))))</f>
      </c>
      <c r="F26" s="31"/>
      <c r="G26" s="31"/>
      <c r="H26" s="41"/>
      <c r="I26" s="31"/>
      <c r="K26" s="31"/>
      <c r="L26" s="31"/>
      <c r="R26" s="52"/>
    </row>
    <row r="27" spans="1:18" ht="30">
      <c r="A27" s="39" t="str">
        <f>Teams!$B$12</f>
        <v>Team </v>
      </c>
      <c r="B27" s="40"/>
      <c r="C27" s="38"/>
      <c r="D27" s="41"/>
      <c r="E27" s="31"/>
      <c r="F27" s="31"/>
      <c r="G27" s="31"/>
      <c r="H27" s="41"/>
      <c r="I27" s="31"/>
      <c r="K27" s="31"/>
      <c r="L27" s="31"/>
      <c r="R27" s="52"/>
    </row>
    <row r="28" spans="1:18" ht="30">
      <c r="A28" s="31"/>
      <c r="B28" s="41"/>
      <c r="C28" s="38"/>
      <c r="D28" s="41"/>
      <c r="E28" s="31"/>
      <c r="F28" s="31"/>
      <c r="G28" s="31"/>
      <c r="H28" s="41"/>
      <c r="R28" s="52"/>
    </row>
    <row r="29" spans="1:18" ht="30">
      <c r="A29" s="38">
        <v>4</v>
      </c>
      <c r="B29" s="41"/>
      <c r="C29" s="39">
        <f>IF(MAX(B27,B31)&lt;4,"",IF(AND(B27=4,B31=3),A27,IF(AND(B27=3,B31=4),A31,IF(MAX(B27,B31)&gt;=4,IF(B27=B31,"TIE BREAKER",IF(ABS(B27-B31)=1,"NEW MATCH",IF(B27&gt;B31,A27,A31)))))))</f>
      </c>
      <c r="D29" s="43"/>
      <c r="E29" s="31"/>
      <c r="F29" s="31"/>
      <c r="G29" s="31"/>
      <c r="H29" s="41"/>
      <c r="K29" s="31"/>
      <c r="R29" s="52"/>
    </row>
    <row r="30" spans="1:18" ht="30">
      <c r="A30" s="31"/>
      <c r="B30" s="41"/>
      <c r="C30" s="55">
        <f>IF(C29="","",IF(C29&lt;&gt;"",IF(OR(C29="TIE BREAKER",C29="NEW MATCH"),"",IF(C29=A27,A31,A27))))</f>
      </c>
      <c r="D30" s="31"/>
      <c r="E30" s="31"/>
      <c r="F30" s="31"/>
      <c r="G30" s="31"/>
      <c r="H30" s="41"/>
      <c r="I30" s="31"/>
      <c r="K30" s="31"/>
      <c r="R30" s="52"/>
    </row>
    <row r="31" spans="1:18" ht="30">
      <c r="A31" s="39" t="str">
        <f>Teams!$B$13</f>
        <v>Team </v>
      </c>
      <c r="B31" s="43"/>
      <c r="C31" s="31"/>
      <c r="D31" s="31"/>
      <c r="E31" s="31"/>
      <c r="F31" s="31"/>
      <c r="G31" s="31"/>
      <c r="H31" s="41"/>
      <c r="I31" s="31"/>
      <c r="K31" s="31"/>
      <c r="R31" s="52"/>
    </row>
    <row r="32" spans="1:18" ht="30">
      <c r="A32" s="31"/>
      <c r="B32" s="31"/>
      <c r="C32" s="31"/>
      <c r="D32" s="31"/>
      <c r="E32" s="31"/>
      <c r="F32" s="31"/>
      <c r="G32" s="31"/>
      <c r="H32" s="41"/>
      <c r="K32" s="31"/>
      <c r="R32" s="52"/>
    </row>
    <row r="33" spans="1:18" ht="30">
      <c r="A33" s="31"/>
      <c r="B33" s="31"/>
      <c r="C33" s="31"/>
      <c r="D33" s="31"/>
      <c r="E33" s="31"/>
      <c r="F33" s="31"/>
      <c r="G33" s="38">
        <v>25</v>
      </c>
      <c r="H33" s="41"/>
      <c r="I33" s="39"/>
      <c r="J33" s="39"/>
      <c r="K33" s="39"/>
      <c r="L33" s="39"/>
      <c r="M33" s="39">
        <f>IF(MAX(H17,H49)&lt;4,"",IF(AND(H17=4,H49=3),G17,IF(AND(H17=3,H49=4),G49,IF(MAX(H17,H49)&gt;=4,IF(H17=H49,"TIE BREAKER",IF(ABS(H17-H49)=1,"NEW MATCH",IF(H17&gt;H49,G17,G49)))))))</f>
      </c>
      <c r="N33" s="40"/>
      <c r="R33" s="52"/>
    </row>
    <row r="34" spans="1:18" ht="30">
      <c r="A34" s="31"/>
      <c r="B34" s="31"/>
      <c r="C34" s="31"/>
      <c r="D34" s="31"/>
      <c r="E34" s="31"/>
      <c r="F34" s="31"/>
      <c r="G34" s="31"/>
      <c r="H34" s="41"/>
      <c r="I34" s="31"/>
      <c r="K34" s="31"/>
      <c r="M34" s="55">
        <f>IF(M33="","",IF(M33&lt;&gt;"",IF(OR(M33="TIE BREAKER",M33="NEW MATCH"),"",IF(M33=G17,G49,G17))))</f>
      </c>
      <c r="N34" s="41"/>
      <c r="R34" s="52"/>
    </row>
    <row r="35" spans="1:18" ht="27.75" customHeight="1">
      <c r="A35" s="39" t="str">
        <f>Teams!$B$14</f>
        <v>Team </v>
      </c>
      <c r="B35" s="40"/>
      <c r="C35" s="31"/>
      <c r="D35" s="31"/>
      <c r="E35" s="31"/>
      <c r="F35" s="31"/>
      <c r="G35" s="31"/>
      <c r="H35" s="41"/>
      <c r="I35" s="31"/>
      <c r="K35" s="31"/>
      <c r="M35" s="81" t="s">
        <v>5</v>
      </c>
      <c r="N35" s="81"/>
      <c r="R35" s="52"/>
    </row>
    <row r="36" spans="1:18" ht="27.75" customHeight="1">
      <c r="A36" s="31"/>
      <c r="B36" s="41"/>
      <c r="C36" s="31"/>
      <c r="D36" s="31"/>
      <c r="E36" s="31"/>
      <c r="F36" s="31"/>
      <c r="G36" s="31"/>
      <c r="H36" s="41"/>
      <c r="I36" s="31"/>
      <c r="J36" s="31"/>
      <c r="K36" s="31"/>
      <c r="L36" s="31"/>
      <c r="M36" s="81"/>
      <c r="N36" s="81"/>
      <c r="R36" s="52"/>
    </row>
    <row r="37" spans="1:18" ht="27.75" customHeight="1">
      <c r="A37" s="38">
        <v>5</v>
      </c>
      <c r="B37" s="41"/>
      <c r="C37" s="39">
        <f>IF(MAX(B35,B39)&lt;4,"",IF(AND(B35=4,B39=3),A35,IF(AND(B35=3,B39=4),A39,IF(MAX(B35,B39)&gt;=4,IF(B35=B39,"TIE BREAKER",IF(ABS(B35-B39)=1,"NEW MATCH",IF(B35&gt;B39,A35,A39)))))))</f>
      </c>
      <c r="D37" s="40"/>
      <c r="E37" s="31"/>
      <c r="F37" s="31"/>
      <c r="G37" s="31"/>
      <c r="H37" s="41"/>
      <c r="I37" s="31"/>
      <c r="J37" s="31"/>
      <c r="K37" s="31"/>
      <c r="L37" s="31"/>
      <c r="M37" s="81"/>
      <c r="N37" s="81"/>
      <c r="R37" s="52"/>
    </row>
    <row r="38" spans="1:18" ht="27.75" customHeight="1">
      <c r="A38" s="31"/>
      <c r="B38" s="41"/>
      <c r="C38" s="55">
        <f>IF(C37="","",IF(C37&lt;&gt;"",IF(OR(C37="TIE BREAKER",C37="NEW MATCH"),"",IF(C37=A35,A39,A35))))</f>
      </c>
      <c r="D38" s="41"/>
      <c r="E38" s="31"/>
      <c r="F38" s="31"/>
      <c r="G38" s="31"/>
      <c r="H38" s="41"/>
      <c r="I38" s="31"/>
      <c r="J38" s="31"/>
      <c r="K38" s="31"/>
      <c r="L38" s="31"/>
      <c r="M38" s="81"/>
      <c r="N38" s="81"/>
      <c r="R38" s="52"/>
    </row>
    <row r="39" spans="1:18" ht="30">
      <c r="A39" s="39" t="str">
        <f>Teams!$B$15</f>
        <v>Team </v>
      </c>
      <c r="B39" s="43"/>
      <c r="C39" s="31"/>
      <c r="D39" s="41"/>
      <c r="E39" s="31"/>
      <c r="F39" s="31"/>
      <c r="G39" s="31"/>
      <c r="H39" s="41"/>
      <c r="I39" s="31"/>
      <c r="J39" s="31"/>
      <c r="K39" s="31"/>
      <c r="L39" s="31"/>
      <c r="M39" s="31"/>
      <c r="N39" s="41"/>
      <c r="R39" s="52"/>
    </row>
    <row r="40" spans="1:18" ht="30">
      <c r="A40" s="31"/>
      <c r="B40" s="31"/>
      <c r="C40" s="31"/>
      <c r="D40" s="41"/>
      <c r="E40" s="31"/>
      <c r="F40" s="31"/>
      <c r="G40" s="31"/>
      <c r="H40" s="41"/>
      <c r="I40" s="31"/>
      <c r="J40" s="31"/>
      <c r="K40" s="31"/>
      <c r="L40" s="31"/>
      <c r="M40" s="31"/>
      <c r="N40" s="41"/>
      <c r="R40" s="52"/>
    </row>
    <row r="41" spans="1:18" ht="30">
      <c r="A41" s="31"/>
      <c r="B41" s="31"/>
      <c r="C41" s="38">
        <v>15</v>
      </c>
      <c r="D41" s="41"/>
      <c r="E41" s="39">
        <f>IF(MAX(D37,D45)&lt;4,"",IF(AND(D37=4,D45=3),C37,IF(AND(D37=3,D45=4),C45,IF(MAX(D37,D45)&gt;=4,IF(D37=D45,"TIE BREAKER",IF(ABS(D37-D45)=1,"NEW MATCH",IF(D37&gt;D45,C37,C45)))))))</f>
      </c>
      <c r="F41" s="40"/>
      <c r="G41" s="31"/>
      <c r="H41" s="41"/>
      <c r="I41" s="31"/>
      <c r="J41" s="31"/>
      <c r="K41" s="31"/>
      <c r="L41" s="31"/>
      <c r="M41" s="31"/>
      <c r="N41" s="41"/>
      <c r="R41" s="52"/>
    </row>
    <row r="42" spans="1:18" ht="30">
      <c r="A42" s="31"/>
      <c r="B42" s="31"/>
      <c r="C42" s="38"/>
      <c r="D42" s="42"/>
      <c r="E42" s="55">
        <f>IF(E41="","",IF(E41&lt;&gt;"",IF(OR(E41="TIE BREAKER",E41="NEW MATCH"),"",IF(E41=C37,C45,C37))))</f>
      </c>
      <c r="F42" s="41"/>
      <c r="G42" s="31"/>
      <c r="H42" s="41"/>
      <c r="I42" s="31"/>
      <c r="J42" s="31"/>
      <c r="K42" s="31"/>
      <c r="L42" s="31"/>
      <c r="M42" s="31"/>
      <c r="N42" s="41"/>
      <c r="R42" s="52"/>
    </row>
    <row r="43" spans="1:18" ht="30">
      <c r="A43" s="39" t="str">
        <f>Teams!$B$16</f>
        <v>Team </v>
      </c>
      <c r="B43" s="40"/>
      <c r="C43" s="31"/>
      <c r="D43" s="41"/>
      <c r="E43" s="31"/>
      <c r="F43" s="41"/>
      <c r="G43" s="31"/>
      <c r="H43" s="41"/>
      <c r="I43" s="31"/>
      <c r="J43" s="31"/>
      <c r="K43" s="31"/>
      <c r="L43" s="31"/>
      <c r="M43" s="31"/>
      <c r="N43" s="41"/>
      <c r="R43" s="52"/>
    </row>
    <row r="44" spans="1:18" ht="30">
      <c r="A44" s="31"/>
      <c r="B44" s="41"/>
      <c r="C44" s="31"/>
      <c r="D44" s="41"/>
      <c r="E44" s="31"/>
      <c r="F44" s="41"/>
      <c r="G44" s="31"/>
      <c r="H44" s="41"/>
      <c r="I44" s="31"/>
      <c r="J44" s="31"/>
      <c r="K44" s="31"/>
      <c r="L44" s="31"/>
      <c r="M44" s="31"/>
      <c r="N44" s="41"/>
      <c r="R44" s="52"/>
    </row>
    <row r="45" spans="1:18" ht="30">
      <c r="A45" s="38">
        <v>6</v>
      </c>
      <c r="B45" s="41"/>
      <c r="C45" s="39">
        <f>IF(MAX(B43,B47)&lt;4,"",IF(AND(B43=4,B47=3),A43,IF(AND(B43=3,B47=4),A47,IF(MAX(B43,B47)&gt;=4,IF(B43=B47,"TIE BREAKER",IF(ABS(B43-B47)=1,"NEW MATCH",IF(B43&gt;B47,A43,A47)))))))</f>
      </c>
      <c r="D45" s="43"/>
      <c r="E45" s="31"/>
      <c r="F45" s="41"/>
      <c r="G45" s="31"/>
      <c r="H45" s="41"/>
      <c r="I45" s="31"/>
      <c r="J45" s="31"/>
      <c r="K45" s="31"/>
      <c r="L45" s="31"/>
      <c r="M45" s="31"/>
      <c r="N45" s="41"/>
      <c r="R45" s="52"/>
    </row>
    <row r="46" spans="1:18" ht="30">
      <c r="A46" s="31"/>
      <c r="B46" s="41"/>
      <c r="C46" s="55">
        <f>IF(C45="","",IF(C45&lt;&gt;"",IF(OR(C45="TIE BREAKER",C45="NEW MATCH"),"",IF(C45=A43,A47,A43))))</f>
      </c>
      <c r="D46" s="31"/>
      <c r="E46" s="31"/>
      <c r="F46" s="41"/>
      <c r="G46" s="31"/>
      <c r="H46" s="41"/>
      <c r="I46" s="31"/>
      <c r="J46" s="31"/>
      <c r="K46" s="31"/>
      <c r="L46" s="31"/>
      <c r="M46" s="31"/>
      <c r="N46" s="41"/>
      <c r="R46" s="52"/>
    </row>
    <row r="47" spans="1:18" ht="30">
      <c r="A47" s="39" t="str">
        <f>Teams!$B$17</f>
        <v>Team </v>
      </c>
      <c r="B47" s="43"/>
      <c r="C47" s="31"/>
      <c r="D47" s="31"/>
      <c r="E47" s="31"/>
      <c r="F47" s="41"/>
      <c r="G47" s="31"/>
      <c r="H47" s="41"/>
      <c r="I47" s="31"/>
      <c r="J47" s="31"/>
      <c r="K47" s="31"/>
      <c r="L47" s="31"/>
      <c r="M47" s="31"/>
      <c r="N47" s="41"/>
      <c r="O47" s="53"/>
      <c r="P47" s="31"/>
      <c r="R47" s="52"/>
    </row>
    <row r="48" spans="1:18" ht="30">
      <c r="A48" s="31"/>
      <c r="B48" s="31"/>
      <c r="C48" s="31"/>
      <c r="D48" s="31"/>
      <c r="E48" s="31"/>
      <c r="F48" s="41"/>
      <c r="G48" s="31"/>
      <c r="H48" s="41"/>
      <c r="K48" s="31"/>
      <c r="L48" s="31"/>
      <c r="M48" s="31"/>
      <c r="N48" s="41"/>
      <c r="R48" s="52"/>
    </row>
    <row r="49" spans="1:18" ht="30">
      <c r="A49" s="31"/>
      <c r="B49" s="31"/>
      <c r="C49" s="31"/>
      <c r="D49" s="31"/>
      <c r="E49" s="38">
        <v>22</v>
      </c>
      <c r="F49" s="41"/>
      <c r="G49" s="39">
        <f>IF(MAX(F41,F57)&lt;4,"",IF(AND(F41=4,F57=3),E41,IF(AND(F41=3,F57=4),E57,IF(MAX(F41,F57)&gt;=4,IF(F41=F57,"TIE BREAKER",IF(ABS(F41-F57)=1,"NEW MATCH",IF(F41&gt;F57,E41,E57)))))))</f>
      </c>
      <c r="H49" s="43"/>
      <c r="K49" s="31"/>
      <c r="L49" s="31"/>
      <c r="M49" s="31"/>
      <c r="N49" s="41"/>
      <c r="R49" s="52"/>
    </row>
    <row r="50" spans="1:18" ht="30">
      <c r="A50" s="31"/>
      <c r="B50" s="31"/>
      <c r="C50" s="31"/>
      <c r="D50" s="31"/>
      <c r="E50" s="31"/>
      <c r="F50" s="41"/>
      <c r="G50" s="55">
        <f>IF(G49="","",IF(G49&lt;&gt;"",IF(OR(G49="TIE BREAKER",G49="NEW MATCH"),"",IF(G49=E41,E57,E41))))</f>
      </c>
      <c r="H50" s="31"/>
      <c r="I50" s="31"/>
      <c r="K50" s="31"/>
      <c r="L50" s="31"/>
      <c r="M50" s="31"/>
      <c r="N50" s="41"/>
      <c r="R50" s="52"/>
    </row>
    <row r="51" spans="1:18" ht="30">
      <c r="A51" s="39" t="str">
        <f>Teams!$B$18</f>
        <v>Team </v>
      </c>
      <c r="B51" s="40"/>
      <c r="C51" s="31"/>
      <c r="D51" s="31"/>
      <c r="E51" s="31"/>
      <c r="F51" s="41"/>
      <c r="G51" s="31"/>
      <c r="H51" s="31"/>
      <c r="I51" s="31"/>
      <c r="K51" s="31"/>
      <c r="L51" s="31"/>
      <c r="M51" s="38">
        <v>30</v>
      </c>
      <c r="N51" s="41"/>
      <c r="O51" s="39">
        <f>IF(MAX(N33,N69)&lt;4,"",IF(AND(N33=4,N69=3),M33,IF(AND(N33=3,N69=4),M69,IF(MAX(N33,N69)&gt;=4,IF(N33=N69,"TIE BREAKER",IF(ABS(N33-N69)=1,"NEW MATCH",IF(N33&gt;N69,M33,M69)))))))</f>
      </c>
      <c r="P51" s="40"/>
      <c r="R51" s="52"/>
    </row>
    <row r="52" spans="1:18" ht="30">
      <c r="A52" s="31"/>
      <c r="B52" s="41"/>
      <c r="C52" s="31"/>
      <c r="D52" s="31"/>
      <c r="E52" s="31"/>
      <c r="F52" s="41"/>
      <c r="G52" s="31"/>
      <c r="H52" s="31"/>
      <c r="I52" s="31"/>
      <c r="K52" s="31"/>
      <c r="L52" s="31"/>
      <c r="M52" s="31"/>
      <c r="N52" s="41"/>
      <c r="O52" s="55">
        <f>IF(O51="","",IF(O51&lt;&gt;"",IF(OR(O51="TIE BREAKER",O51="NEW MATCH"),"",IF(O51=M33,M69,M33))))</f>
      </c>
      <c r="P52" s="41"/>
      <c r="Q52" s="31"/>
      <c r="R52" s="52"/>
    </row>
    <row r="53" spans="1:18" ht="30">
      <c r="A53" s="38">
        <v>7</v>
      </c>
      <c r="B53" s="41"/>
      <c r="C53" s="39">
        <f>IF(MAX(B51,B55)&lt;4,"",IF(AND(B51=4,B55=3),A51,IF(AND(B51=3,B55=4),A55,IF(MAX(B51,B55)&gt;=4,IF(B51=B55,"TIE BREAKER",IF(ABS(B51-B55)=1,"NEW MATCH",IF(B51&gt;B55,A51,A55)))))))</f>
      </c>
      <c r="D53" s="40"/>
      <c r="E53" s="31"/>
      <c r="F53" s="41"/>
      <c r="G53" s="31"/>
      <c r="H53" s="31"/>
      <c r="I53" s="31"/>
      <c r="K53" s="31"/>
      <c r="L53" s="31"/>
      <c r="M53" s="31"/>
      <c r="N53" s="41"/>
      <c r="O53" s="82">
        <f>IF(O51="","",IF(O51="TIE BREAKER",O51,IF(O51="NEW MATCH",O51,IF(O51=M33,"WINNER!","REMATCH REQUIRED"))))</f>
      </c>
      <c r="P53" s="82"/>
      <c r="R53" s="52"/>
    </row>
    <row r="54" spans="1:18" ht="30">
      <c r="A54" s="31"/>
      <c r="B54" s="41"/>
      <c r="C54" s="55">
        <f>IF(C53="","",IF(C53&lt;&gt;"",IF(OR(C53="TIE BREAKER",C53="NEW MATCH"),"",IF(C53=A51,A55,A51))))</f>
      </c>
      <c r="D54" s="41"/>
      <c r="E54" s="31"/>
      <c r="F54" s="41"/>
      <c r="G54" s="31"/>
      <c r="H54" s="31"/>
      <c r="I54" s="31"/>
      <c r="K54" s="31"/>
      <c r="L54" s="31"/>
      <c r="M54" s="31"/>
      <c r="N54" s="41"/>
      <c r="O54" s="82"/>
      <c r="P54" s="82"/>
      <c r="R54" s="52"/>
    </row>
    <row r="55" spans="1:18" ht="30">
      <c r="A55" s="39" t="str">
        <f>Teams!$B$19</f>
        <v>Team </v>
      </c>
      <c r="B55" s="43"/>
      <c r="C55" s="31"/>
      <c r="D55" s="41"/>
      <c r="E55" s="31"/>
      <c r="F55" s="41"/>
      <c r="G55" s="31"/>
      <c r="H55" s="31"/>
      <c r="I55" s="31"/>
      <c r="K55" s="31"/>
      <c r="L55" s="31"/>
      <c r="M55" s="31"/>
      <c r="N55" s="41"/>
      <c r="O55" s="82"/>
      <c r="P55" s="82"/>
      <c r="R55" s="52"/>
    </row>
    <row r="56" spans="1:18" ht="30">
      <c r="A56" s="31"/>
      <c r="B56" s="31"/>
      <c r="C56" s="31"/>
      <c r="D56" s="41"/>
      <c r="E56" s="31"/>
      <c r="F56" s="41"/>
      <c r="G56" s="31"/>
      <c r="H56" s="31"/>
      <c r="I56" s="31"/>
      <c r="K56" s="31"/>
      <c r="L56" s="31"/>
      <c r="M56" s="31"/>
      <c r="N56" s="41"/>
      <c r="P56" s="41"/>
      <c r="R56" s="52"/>
    </row>
    <row r="57" spans="1:18" ht="30">
      <c r="A57" s="31"/>
      <c r="B57" s="31"/>
      <c r="C57" s="38">
        <v>16</v>
      </c>
      <c r="D57" s="41"/>
      <c r="E57" s="39">
        <f>IF(MAX(D53,D61)&lt;4,"",IF(AND(D53=4,D61=3),C53,IF(AND(D53=3,D61=4),C61,IF(MAX(D53,D61)&gt;=4,IF(D53=D61,"TIE BREAKER",IF(ABS(D53-D61)=1,"NEW MATCH",IF(D53&gt;D61,C53,C61)))))))</f>
      </c>
      <c r="F57" s="43"/>
      <c r="G57" s="31"/>
      <c r="H57" s="31"/>
      <c r="I57" s="31"/>
      <c r="M57" s="31"/>
      <c r="N57" s="41"/>
      <c r="P57" s="41"/>
      <c r="R57" s="52"/>
    </row>
    <row r="58" spans="1:18" ht="30">
      <c r="A58" s="31"/>
      <c r="B58" s="31"/>
      <c r="C58" s="38"/>
      <c r="D58" s="42"/>
      <c r="E58" s="55">
        <f>IF(E57="","",IF(E57&lt;&gt;"",IF(OR(E57="TIE BREAKER",E57="NEW MATCH"),"",IF(E57=C53,C61,C53))))</f>
      </c>
      <c r="F58" s="31"/>
      <c r="G58" s="31"/>
      <c r="H58" s="31"/>
      <c r="I58" s="31"/>
      <c r="M58" s="31"/>
      <c r="N58" s="41"/>
      <c r="P58" s="41"/>
      <c r="R58" s="52"/>
    </row>
    <row r="59" spans="1:18" ht="30">
      <c r="A59" s="39" t="str">
        <f>Teams!$B$20</f>
        <v>Team </v>
      </c>
      <c r="B59" s="40"/>
      <c r="C59" s="38"/>
      <c r="D59" s="41"/>
      <c r="E59" s="31"/>
      <c r="F59" s="31"/>
      <c r="G59" s="31"/>
      <c r="H59" s="31"/>
      <c r="I59" s="38"/>
      <c r="M59" s="31"/>
      <c r="N59" s="41"/>
      <c r="P59" s="41"/>
      <c r="R59" s="52"/>
    </row>
    <row r="60" spans="1:18" ht="30">
      <c r="A60" s="31"/>
      <c r="B60" s="41"/>
      <c r="C60" s="38"/>
      <c r="D60" s="41"/>
      <c r="E60" s="31"/>
      <c r="F60" s="31"/>
      <c r="G60" s="31"/>
      <c r="H60" s="31"/>
      <c r="I60" s="31"/>
      <c r="J60" s="31"/>
      <c r="K60" s="39">
        <f>M34</f>
      </c>
      <c r="L60" s="40"/>
      <c r="M60" s="31"/>
      <c r="N60" s="41"/>
      <c r="P60" s="41"/>
      <c r="R60" s="52"/>
    </row>
    <row r="61" spans="1:18" ht="30">
      <c r="A61" s="38">
        <v>8</v>
      </c>
      <c r="B61" s="41"/>
      <c r="C61" s="39">
        <f>IF(MAX(B59,B63)&lt;4,"",IF(AND(B59=4,B63=3),A59,IF(AND(B59=3,B63=4),A63,IF(MAX(B59,B63)&gt;=4,IF(B59=B63,"TIE BREAKER",IF(ABS(B59-B63)=1,"NEW MATCH",IF(B59&gt;B63,A59,A63)))))))</f>
      </c>
      <c r="D61" s="43"/>
      <c r="E61" s="31"/>
      <c r="F61" s="31"/>
      <c r="G61" s="31"/>
      <c r="H61" s="31"/>
      <c r="K61" s="53" t="s">
        <v>43</v>
      </c>
      <c r="L61" s="41"/>
      <c r="M61" s="31"/>
      <c r="N61" s="41"/>
      <c r="P61" s="41"/>
      <c r="R61" s="52"/>
    </row>
    <row r="62" spans="1:18" ht="30">
      <c r="A62" s="31"/>
      <c r="B62" s="41"/>
      <c r="C62" s="55">
        <f>IF(C61="","",IF(C61&lt;&gt;"",IF(OR(C61="TIE BREAKER",C61="NEW MATCH"),"",IF(C61=A59,A63,A59))))</f>
      </c>
      <c r="D62" s="31"/>
      <c r="E62" s="31"/>
      <c r="F62" s="31"/>
      <c r="G62" s="31"/>
      <c r="H62" s="31"/>
      <c r="I62" s="31"/>
      <c r="K62" s="31"/>
      <c r="L62" s="41"/>
      <c r="M62" s="31"/>
      <c r="N62" s="41"/>
      <c r="P62" s="41"/>
      <c r="Q62" s="83">
        <f>IF(MAX(P51,P79)&lt;4,"",IF(AND(P51=4,P79=3),O51,IF(AND(P51=3,P79=4),O79,IF(MAX(P51,P79)&gt;=4,IF(P51=P79,"TIE BREAKER",IF(ABS(P51-P79)=1,"NEW MATCH",IF(P51&gt;P79,O51,O79)))))))</f>
      </c>
      <c r="R62" s="52"/>
    </row>
    <row r="63" spans="1:18" ht="30">
      <c r="A63" s="39" t="str">
        <f>Teams!$B$21</f>
        <v>Team </v>
      </c>
      <c r="B63" s="43"/>
      <c r="C63" s="31"/>
      <c r="D63" s="31"/>
      <c r="E63" s="31"/>
      <c r="F63" s="31"/>
      <c r="G63" s="31"/>
      <c r="H63" s="31"/>
      <c r="I63" s="31"/>
      <c r="K63" s="31"/>
      <c r="L63" s="41"/>
      <c r="M63" s="31"/>
      <c r="N63" s="41"/>
      <c r="P63" s="41"/>
      <c r="Q63" s="83"/>
      <c r="R63" s="52"/>
    </row>
    <row r="64" spans="1:18" ht="30">
      <c r="A64" s="31"/>
      <c r="B64" s="31"/>
      <c r="C64" s="31"/>
      <c r="D64" s="31"/>
      <c r="E64" s="31"/>
      <c r="F64" s="31"/>
      <c r="G64" s="39">
        <f>G18</f>
      </c>
      <c r="H64" s="40"/>
      <c r="I64" s="31"/>
      <c r="K64" s="31"/>
      <c r="L64" s="41"/>
      <c r="N64" s="41"/>
      <c r="O64" s="38">
        <v>31</v>
      </c>
      <c r="P64" s="41"/>
      <c r="Q64" s="83"/>
      <c r="R64" s="52"/>
    </row>
    <row r="65" spans="1:18" ht="30">
      <c r="A65" s="31"/>
      <c r="B65" s="31"/>
      <c r="E65" s="48"/>
      <c r="F65" s="48"/>
      <c r="G65" s="53" t="s">
        <v>39</v>
      </c>
      <c r="H65" s="41"/>
      <c r="I65" s="31"/>
      <c r="K65" s="31"/>
      <c r="L65" s="41"/>
      <c r="N65" s="41"/>
      <c r="P65" s="41"/>
      <c r="Q65" s="84">
        <f>IF(Q62="","",IF(Q62="TIE BREAKER","",IF(Q62="NEW MATCH","","WINNER!")))</f>
      </c>
      <c r="R65" s="52"/>
    </row>
    <row r="66" spans="1:18" ht="30">
      <c r="A66" s="31"/>
      <c r="B66" s="31"/>
      <c r="E66" s="48"/>
      <c r="F66" s="48"/>
      <c r="G66" s="31"/>
      <c r="H66" s="41"/>
      <c r="I66" s="31"/>
      <c r="K66" s="31"/>
      <c r="L66" s="41"/>
      <c r="N66" s="41"/>
      <c r="P66" s="41"/>
      <c r="Q66" s="84"/>
      <c r="R66" s="52"/>
    </row>
    <row r="67" spans="1:18" ht="30">
      <c r="A67" s="31"/>
      <c r="B67" s="31"/>
      <c r="C67" s="39">
        <f>E58</f>
      </c>
      <c r="D67" s="40"/>
      <c r="E67" s="38"/>
      <c r="F67" s="38"/>
      <c r="G67" s="31"/>
      <c r="H67" s="41"/>
      <c r="I67" s="31"/>
      <c r="K67" s="31"/>
      <c r="L67" s="41"/>
      <c r="N67" s="41"/>
      <c r="P67" s="41"/>
      <c r="Q67" s="84"/>
      <c r="R67" s="52"/>
    </row>
    <row r="68" spans="1:18" ht="30">
      <c r="A68" s="31"/>
      <c r="B68" s="31"/>
      <c r="C68" s="53" t="s">
        <v>30</v>
      </c>
      <c r="D68" s="41"/>
      <c r="E68" s="48"/>
      <c r="F68" s="48"/>
      <c r="G68" s="31"/>
      <c r="H68" s="41"/>
      <c r="I68" s="31"/>
      <c r="K68" s="31"/>
      <c r="L68" s="41"/>
      <c r="N68" s="41"/>
      <c r="P68" s="41"/>
      <c r="R68" s="52"/>
    </row>
    <row r="69" spans="1:18" ht="30">
      <c r="A69" s="39">
        <f>C6</f>
      </c>
      <c r="B69" s="40"/>
      <c r="C69" s="38">
        <v>17</v>
      </c>
      <c r="D69" s="41"/>
      <c r="E69" s="39">
        <f>IF(MAX(D67,D71)&lt;4,"",IF(AND(D67=4,D71=3),C67,IF(AND(D67=3,D71=4),C71,IF(MAX(D67,D71)&gt;=4,IF(D67=D71,"TIE BREAKER",IF(ABS(D67-D71)=1,"NEW MATCH",IF(D67&gt;D71,C67,C71)))))))</f>
      </c>
      <c r="F69" s="40"/>
      <c r="G69" s="38">
        <v>26</v>
      </c>
      <c r="H69" s="41"/>
      <c r="I69" s="39">
        <f>IF(MAX(H64,H74)&lt;4,"",IF(AND(H64=4,H74=3),G64,IF(AND(H64=3,H74=4),G74,IF(MAX(H64,H74)&gt;=4,IF(H64=H74,"TIE BREAKER",IF(ABS(H64-H74)=1,"NEW MATCH",IF(H64&gt;H74,G64,G74)))))))</f>
      </c>
      <c r="J69" s="40"/>
      <c r="K69" s="38">
        <v>29</v>
      </c>
      <c r="L69" s="41"/>
      <c r="M69" s="39">
        <f>IF(MAX(L60,L79)&lt;4,"",IF(AND(L60=4,L79=3),K60,IF(AND(L60=3,L79=4),K79,IF(MAX(L60,L79)&gt;=4,IF(L60=L79,"TIE BREAKER",IF(ABS(L60-L79)=1,"NEW MATCH",IF(L60&gt;L79,K60,K79)))))))</f>
      </c>
      <c r="N69" s="43"/>
      <c r="P69" s="41"/>
      <c r="R69" s="52"/>
    </row>
    <row r="70" spans="1:18" ht="30">
      <c r="A70" s="54" t="s">
        <v>6</v>
      </c>
      <c r="B70" s="41"/>
      <c r="C70" s="31"/>
      <c r="D70" s="41"/>
      <c r="E70" s="31"/>
      <c r="F70" s="41"/>
      <c r="G70" s="31"/>
      <c r="H70" s="41"/>
      <c r="I70" s="31"/>
      <c r="J70" s="41"/>
      <c r="K70" s="31"/>
      <c r="L70" s="41"/>
      <c r="P70" s="41"/>
      <c r="R70" s="52"/>
    </row>
    <row r="71" spans="1:18" ht="30">
      <c r="A71" s="38">
        <v>9</v>
      </c>
      <c r="B71" s="41"/>
      <c r="C71" s="39">
        <f>IF(MAX(B69,B73)&lt;4,"",IF(AND(B69=4,B73=3),A69,IF(AND(B69=3,B73=4),A73,IF(MAX(B69,B73)&gt;=4,IF(B69=B73,"TIE BREAKER",IF(ABS(B69-B73)=1,"NEW MATCH",IF(B69&gt;B73,A69,A73)))))))</f>
      </c>
      <c r="D71" s="43"/>
      <c r="E71" s="31"/>
      <c r="F71" s="41"/>
      <c r="G71" s="31"/>
      <c r="H71" s="41"/>
      <c r="I71" s="31"/>
      <c r="J71" s="41"/>
      <c r="K71" s="31"/>
      <c r="L71" s="41"/>
      <c r="P71" s="41"/>
      <c r="R71" s="52"/>
    </row>
    <row r="72" spans="1:18" ht="30">
      <c r="A72" s="31"/>
      <c r="B72" s="41"/>
      <c r="C72" s="31"/>
      <c r="D72" s="31"/>
      <c r="E72" s="31"/>
      <c r="F72" s="41"/>
      <c r="G72" s="31"/>
      <c r="H72" s="41"/>
      <c r="I72" s="31"/>
      <c r="J72" s="41"/>
      <c r="K72" s="31"/>
      <c r="L72" s="41"/>
      <c r="P72" s="41"/>
      <c r="R72" s="52"/>
    </row>
    <row r="73" spans="1:18" ht="30">
      <c r="A73" s="39">
        <f>C14</f>
      </c>
      <c r="B73" s="43"/>
      <c r="C73" s="31"/>
      <c r="D73" s="31"/>
      <c r="E73" s="31"/>
      <c r="F73" s="41"/>
      <c r="G73" s="31"/>
      <c r="H73" s="41"/>
      <c r="I73" s="31"/>
      <c r="J73" s="41"/>
      <c r="K73" s="31"/>
      <c r="L73" s="41"/>
      <c r="P73" s="41"/>
      <c r="R73" s="52"/>
    </row>
    <row r="74" spans="1:18" ht="30">
      <c r="A74" s="53" t="s">
        <v>7</v>
      </c>
      <c r="B74" s="31"/>
      <c r="C74" s="31"/>
      <c r="D74" s="31"/>
      <c r="E74" s="38">
        <v>23</v>
      </c>
      <c r="F74" s="41"/>
      <c r="G74" s="39">
        <f>IF(MAX(F69,F79)&lt;4,"",IF(AND(F69=4,F79=3),E69,IF(AND(F69=3,F79=4),E79,IF(MAX(F69,F79)&gt;=4,IF(F69=F79,"TIE BREAKER",IF(ABS(F69-F79)=1,"NEW MATCH",IF(F69&gt;F79,E69,E79)))))))</f>
      </c>
      <c r="H74" s="43"/>
      <c r="I74" s="31"/>
      <c r="J74" s="41"/>
      <c r="K74" s="31"/>
      <c r="L74" s="41"/>
      <c r="P74" s="41"/>
      <c r="Q74" s="83">
        <f>IF(MAX(P51,P79)&lt;4,"",IF(AND(P51=4,P79=3),O79,IF(AND(P51=3,P79=4),O51,IF(MAX(P51,P79)&gt;=4,IF(P51=P79,"TIE BREAKER",IF(ABS(P51-P79)=1,"NEW MATCH",IF(P51&gt;P79,O79,O51)))))))</f>
      </c>
      <c r="R74" s="52"/>
    </row>
    <row r="75" spans="1:18" ht="30">
      <c r="A75" s="31"/>
      <c r="B75" s="31"/>
      <c r="E75" s="31"/>
      <c r="F75" s="41"/>
      <c r="G75" s="31"/>
      <c r="H75" s="31"/>
      <c r="I75" s="31"/>
      <c r="J75" s="41"/>
      <c r="K75" s="31"/>
      <c r="L75" s="41"/>
      <c r="P75" s="41"/>
      <c r="Q75" s="83" t="s">
        <v>9</v>
      </c>
      <c r="R75" s="52"/>
    </row>
    <row r="76" spans="1:18" ht="30">
      <c r="A76" s="31"/>
      <c r="B76" s="31"/>
      <c r="E76" s="31"/>
      <c r="F76" s="41"/>
      <c r="G76" s="31"/>
      <c r="H76" s="31"/>
      <c r="I76" s="31"/>
      <c r="J76" s="41"/>
      <c r="K76" s="31"/>
      <c r="L76" s="41"/>
      <c r="P76" s="41"/>
      <c r="Q76" s="83"/>
      <c r="R76" s="52"/>
    </row>
    <row r="77" spans="1:18" ht="30">
      <c r="A77" s="31"/>
      <c r="B77" s="31"/>
      <c r="C77" s="39">
        <f>IF((D37+D45)&lt;2,"",IF(AND(D37=1,D45=1),"",IF(D37=2,C45,C37)))</f>
      </c>
      <c r="D77" s="40"/>
      <c r="E77" s="31"/>
      <c r="F77" s="41"/>
      <c r="G77" s="31"/>
      <c r="H77" s="31"/>
      <c r="I77" s="31"/>
      <c r="J77" s="41"/>
      <c r="K77" s="31"/>
      <c r="L77" s="41"/>
      <c r="P77" s="41"/>
      <c r="Q77" s="86">
        <f>IF(Q74="","",IF(Q74="TIE BREAKER","",IF(Q74="NEW MATCH","","RUNNER UP")))</f>
      </c>
      <c r="R77" s="52"/>
    </row>
    <row r="78" spans="1:18" ht="30">
      <c r="A78" s="31"/>
      <c r="B78" s="31"/>
      <c r="C78" s="53" t="s">
        <v>33</v>
      </c>
      <c r="D78" s="41"/>
      <c r="E78" s="31"/>
      <c r="F78" s="41"/>
      <c r="G78" s="31"/>
      <c r="H78" s="31"/>
      <c r="I78" s="31"/>
      <c r="J78" s="41"/>
      <c r="K78" s="31"/>
      <c r="L78" s="41"/>
      <c r="P78" s="41"/>
      <c r="Q78" s="86"/>
      <c r="R78" s="52"/>
    </row>
    <row r="79" spans="1:18" ht="30">
      <c r="A79" s="39">
        <f>C22</f>
      </c>
      <c r="B79" s="40"/>
      <c r="C79" s="38">
        <v>18</v>
      </c>
      <c r="D79" s="41"/>
      <c r="E79" s="39">
        <f>IF(MAX(D77,D81)&lt;4,"",IF(AND(D77=4,D81=3),C77,IF(AND(D77=3,D81=4),C81,IF(MAX(D77,D81)&gt;=4,IF(D77=D81,"TIE BREAKER",IF(ABS(D77-D81)=1,"NEW MATCH",IF(D77&gt;D81,C77,C81)))))))</f>
      </c>
      <c r="F79" s="43"/>
      <c r="G79" s="31"/>
      <c r="H79" s="31"/>
      <c r="I79" s="38">
        <v>28</v>
      </c>
      <c r="J79" s="41"/>
      <c r="K79" s="39">
        <f>IF(MAX(J69,J89)&lt;4,"",IF(AND(J69=4,J89=3),I69,IF(AND(J69=3,J89=4),I89,IF(MAX(J69,J89)&gt;=4,IF(J69=J89,"TIE BREAKER",IF(ABS(J69-J89)=1,"NEW MATCH",IF(J69&gt;J89,I69,I89)))))))</f>
      </c>
      <c r="L79" s="43"/>
      <c r="O79" s="39">
        <f>O52</f>
      </c>
      <c r="P79" s="43"/>
      <c r="Q79" s="86"/>
      <c r="R79" s="52"/>
    </row>
    <row r="80" spans="1:18" ht="30">
      <c r="A80" s="53" t="s">
        <v>14</v>
      </c>
      <c r="B80" s="41"/>
      <c r="C80" s="31"/>
      <c r="D80" s="41"/>
      <c r="E80" s="31"/>
      <c r="F80" s="31"/>
      <c r="G80" s="31"/>
      <c r="H80" s="31"/>
      <c r="I80" s="31"/>
      <c r="J80" s="41"/>
      <c r="O80" s="53" t="s">
        <v>44</v>
      </c>
      <c r="R80" s="52"/>
    </row>
    <row r="81" spans="1:18" ht="30">
      <c r="A81" s="38">
        <v>10</v>
      </c>
      <c r="B81" s="41"/>
      <c r="C81" s="39">
        <f>IF(MAX(B79,B83)&lt;4,"",IF(AND(B79=4,B83=3),A79,IF(AND(B79=3,B83=4),A83,IF(MAX(B79,B83)&gt;=4,IF(B79=B83,"TIE BREAKER",IF(ABS(B79-B83)=1,"NEW MATCH",IF(B79&gt;B83,A79,A83)))))))</f>
      </c>
      <c r="D81" s="43"/>
      <c r="E81" s="31"/>
      <c r="F81" s="31"/>
      <c r="G81" s="31"/>
      <c r="H81" s="31"/>
      <c r="I81" s="31"/>
      <c r="J81" s="41"/>
      <c r="O81" s="89">
        <f>IF(O53="WINNER!","RUNNER UP","")</f>
      </c>
      <c r="P81" s="89"/>
      <c r="R81" s="52"/>
    </row>
    <row r="82" spans="1:18" ht="30">
      <c r="A82" s="31"/>
      <c r="B82" s="41"/>
      <c r="C82" s="31"/>
      <c r="D82" s="31"/>
      <c r="E82" s="31"/>
      <c r="F82" s="31"/>
      <c r="G82" s="31"/>
      <c r="H82" s="31"/>
      <c r="I82" s="31"/>
      <c r="J82" s="41"/>
      <c r="K82" s="31"/>
      <c r="L82" s="31"/>
      <c r="O82" s="89"/>
      <c r="P82" s="89"/>
      <c r="R82" s="52"/>
    </row>
    <row r="83" spans="1:18" ht="30">
      <c r="A83" s="39">
        <f>C30</f>
      </c>
      <c r="B83" s="43"/>
      <c r="C83" s="31"/>
      <c r="D83" s="31"/>
      <c r="E83" s="31"/>
      <c r="F83" s="31"/>
      <c r="G83" s="31"/>
      <c r="H83" s="31"/>
      <c r="I83" s="31"/>
      <c r="J83" s="41"/>
      <c r="K83" s="31"/>
      <c r="L83" s="31"/>
      <c r="R83" s="52"/>
    </row>
    <row r="84" spans="1:18" ht="30">
      <c r="A84" s="53" t="s">
        <v>8</v>
      </c>
      <c r="B84" s="31"/>
      <c r="C84" s="31"/>
      <c r="D84" s="31"/>
      <c r="E84" s="31"/>
      <c r="F84" s="31"/>
      <c r="G84" s="39">
        <f>G50</f>
      </c>
      <c r="H84" s="40"/>
      <c r="I84" s="31"/>
      <c r="J84" s="41"/>
      <c r="K84" s="31"/>
      <c r="L84" s="31"/>
      <c r="M84" s="31"/>
      <c r="R84" s="52"/>
    </row>
    <row r="85" spans="1:18" ht="30">
      <c r="A85" s="31"/>
      <c r="B85" s="31"/>
      <c r="E85" s="48"/>
      <c r="F85" s="48"/>
      <c r="G85" s="53" t="s">
        <v>36</v>
      </c>
      <c r="H85" s="41"/>
      <c r="I85" s="31"/>
      <c r="J85" s="41"/>
      <c r="K85" s="31"/>
      <c r="L85" s="31"/>
      <c r="M85" s="31"/>
      <c r="R85" s="52"/>
    </row>
    <row r="86" spans="1:18" ht="30">
      <c r="A86" s="31"/>
      <c r="B86" s="31"/>
      <c r="C86" s="31"/>
      <c r="D86" s="31"/>
      <c r="E86" s="48"/>
      <c r="F86" s="48"/>
      <c r="G86" s="31"/>
      <c r="H86" s="41"/>
      <c r="I86" s="31"/>
      <c r="J86" s="41"/>
      <c r="K86" s="31"/>
      <c r="L86" s="31"/>
      <c r="M86" s="31"/>
      <c r="R86" s="52"/>
    </row>
    <row r="87" spans="1:18" ht="30">
      <c r="A87" s="31"/>
      <c r="B87" s="31"/>
      <c r="C87" s="39">
        <f>E26</f>
      </c>
      <c r="D87" s="40"/>
      <c r="E87" s="38"/>
      <c r="F87" s="38"/>
      <c r="G87" s="31"/>
      <c r="H87" s="41"/>
      <c r="I87" s="31"/>
      <c r="J87" s="41"/>
      <c r="K87" s="31"/>
      <c r="L87" s="31"/>
      <c r="M87" s="31"/>
      <c r="R87" s="52"/>
    </row>
    <row r="88" spans="1:18" ht="30">
      <c r="A88" s="31"/>
      <c r="B88" s="31"/>
      <c r="C88" s="53" t="s">
        <v>29</v>
      </c>
      <c r="D88" s="41"/>
      <c r="E88" s="48"/>
      <c r="F88" s="48"/>
      <c r="G88" s="31"/>
      <c r="H88" s="41"/>
      <c r="I88" s="31"/>
      <c r="J88" s="41"/>
      <c r="K88" s="31"/>
      <c r="L88" s="31"/>
      <c r="M88" s="31"/>
      <c r="R88" s="52"/>
    </row>
    <row r="89" spans="1:18" ht="30">
      <c r="A89" s="39">
        <f>C38</f>
      </c>
      <c r="B89" s="40"/>
      <c r="C89" s="38">
        <v>19</v>
      </c>
      <c r="D89" s="41"/>
      <c r="E89" s="39">
        <f>IF(MAX(D87,D91)&lt;4,"",IF(AND(D87=4,D91=3),C87,IF(AND(D87=3,D91=4),C91,IF(MAX(D87,D91)&gt;=4,IF(D87=D91,"TIE BREAKER",IF(ABS(D87-D91)=1,"NEW MATCH",IF(D87&gt;D91,C87,C91)))))))</f>
      </c>
      <c r="F89" s="40"/>
      <c r="G89" s="38">
        <v>27</v>
      </c>
      <c r="H89" s="41"/>
      <c r="I89" s="39">
        <f>IF(MAX(H84,H94)&lt;4,"",IF(AND(H84=4,H94=3),G84,IF(AND(H84=3,H94=4),G94,IF(MAX(H84,H94)&gt;=4,IF(H84=H94,"TIE BREAKER",IF(ABS(H84-H94)=1,"NEW MATCH",IF(H84&gt;H94,G84,G94)))))))</f>
      </c>
      <c r="J89" s="43"/>
      <c r="K89" s="31"/>
      <c r="L89" s="31"/>
      <c r="R89" s="52"/>
    </row>
    <row r="90" spans="1:18" ht="30">
      <c r="A90" s="53" t="s">
        <v>26</v>
      </c>
      <c r="B90" s="41"/>
      <c r="C90" s="31"/>
      <c r="D90" s="41"/>
      <c r="E90" s="31"/>
      <c r="F90" s="41"/>
      <c r="G90" s="31"/>
      <c r="H90" s="41"/>
      <c r="I90" s="31"/>
      <c r="J90" s="31"/>
      <c r="K90" s="31"/>
      <c r="L90" s="31"/>
      <c r="R90" s="52"/>
    </row>
    <row r="91" spans="1:18" ht="30">
      <c r="A91" s="38">
        <v>11</v>
      </c>
      <c r="B91" s="41"/>
      <c r="C91" s="39">
        <f>IF(MAX(B89,B93)&lt;4,"",IF(AND(B89=4,B93=3),A89,IF(AND(B89=3,B93=4),A93,IF(MAX(B89,B93)&gt;=4,IF(B89=B93,"TIE BREAKER",IF(ABS(B89-B93)=1,"NEW MATCH",IF(B89&gt;B93,A89,A93)))))))</f>
      </c>
      <c r="D91" s="43"/>
      <c r="E91" s="31"/>
      <c r="F91" s="41"/>
      <c r="G91" s="31"/>
      <c r="H91" s="41"/>
      <c r="I91" s="31"/>
      <c r="J91" s="31"/>
      <c r="K91" s="31"/>
      <c r="L91" s="31"/>
      <c r="R91" s="52"/>
    </row>
    <row r="92" spans="1:18" ht="30">
      <c r="A92" s="31"/>
      <c r="B92" s="41"/>
      <c r="C92" s="31"/>
      <c r="D92" s="31"/>
      <c r="E92" s="31"/>
      <c r="F92" s="41"/>
      <c r="G92" s="31"/>
      <c r="H92" s="41"/>
      <c r="I92" s="31"/>
      <c r="J92" s="31"/>
      <c r="K92" s="31"/>
      <c r="L92" s="31"/>
      <c r="R92" s="52"/>
    </row>
    <row r="93" spans="1:18" ht="30">
      <c r="A93" s="39">
        <f>C46</f>
      </c>
      <c r="B93" s="43"/>
      <c r="C93" s="31"/>
      <c r="D93" s="31"/>
      <c r="E93" s="31"/>
      <c r="F93" s="41"/>
      <c r="G93" s="31"/>
      <c r="H93" s="41"/>
      <c r="I93" s="31"/>
      <c r="J93" s="31"/>
      <c r="K93" s="31"/>
      <c r="L93" s="31"/>
      <c r="R93" s="52"/>
    </row>
    <row r="94" spans="1:18" ht="30">
      <c r="A94" s="53" t="s">
        <v>10</v>
      </c>
      <c r="B94" s="31"/>
      <c r="C94" s="31"/>
      <c r="D94" s="31"/>
      <c r="E94" s="38">
        <v>24</v>
      </c>
      <c r="F94" s="41"/>
      <c r="G94" s="39">
        <f>IF(MAX(F89,F99)&lt;4,"",IF(AND(F89=4,F99=3),E89,IF(AND(F89=3,F99=4),E99,IF(MAX(F89,F99)&gt;=4,IF(F89=F99,"TIE BREAKER",IF(ABS(F89-F99)=1,"NEW MATCH",IF(F89&gt;F99,E89,E99)))))))</f>
      </c>
      <c r="H94" s="43"/>
      <c r="I94" s="31"/>
      <c r="J94" s="31"/>
      <c r="K94" s="31"/>
      <c r="L94" s="31"/>
      <c r="R94" s="52"/>
    </row>
    <row r="95" spans="1:18" ht="30">
      <c r="A95" s="31"/>
      <c r="B95" s="31"/>
      <c r="C95" s="31"/>
      <c r="D95" s="31"/>
      <c r="E95" s="31"/>
      <c r="F95" s="41"/>
      <c r="G95" s="31"/>
      <c r="H95" s="31"/>
      <c r="I95" s="31"/>
      <c r="J95" s="31"/>
      <c r="K95" s="31"/>
      <c r="L95" s="31"/>
      <c r="Q95" s="31"/>
      <c r="R95" s="52"/>
    </row>
    <row r="96" spans="1:18" ht="30">
      <c r="A96" s="31"/>
      <c r="B96" s="31"/>
      <c r="C96" s="31"/>
      <c r="D96" s="31"/>
      <c r="E96" s="31"/>
      <c r="F96" s="41"/>
      <c r="G96" s="31"/>
      <c r="H96" s="31"/>
      <c r="I96" s="31"/>
      <c r="J96" s="31"/>
      <c r="K96" s="31"/>
      <c r="L96" s="31"/>
      <c r="R96" s="52"/>
    </row>
    <row r="97" spans="1:18" ht="30">
      <c r="A97" s="31"/>
      <c r="B97" s="31"/>
      <c r="C97" s="39">
        <f>E10</f>
      </c>
      <c r="D97" s="40"/>
      <c r="E97" s="31"/>
      <c r="F97" s="41"/>
      <c r="G97" s="31"/>
      <c r="H97" s="31"/>
      <c r="I97" s="31"/>
      <c r="J97" s="31"/>
      <c r="K97" s="31"/>
      <c r="L97" s="31"/>
      <c r="R97" s="52"/>
    </row>
    <row r="98" spans="1:18" ht="30">
      <c r="A98" s="31"/>
      <c r="B98" s="31"/>
      <c r="C98" s="53" t="s">
        <v>31</v>
      </c>
      <c r="D98" s="41"/>
      <c r="E98" s="31"/>
      <c r="F98" s="41"/>
      <c r="G98" s="31"/>
      <c r="H98" s="31"/>
      <c r="I98" s="31"/>
      <c r="J98" s="31"/>
      <c r="K98" s="31"/>
      <c r="L98" s="31"/>
      <c r="R98" s="52"/>
    </row>
    <row r="99" spans="1:18" ht="30">
      <c r="A99" s="39">
        <f>C54</f>
      </c>
      <c r="B99" s="40"/>
      <c r="C99" s="38">
        <v>20</v>
      </c>
      <c r="D99" s="41"/>
      <c r="E99" s="39">
        <f>IF(MAX(D97,D101)&lt;4,"",IF(AND(D97=4,D101=3),C97,IF(AND(D97=3,D101=4),C101,IF(MAX(D97,D101)&gt;=4,IF(D97=D101,"TIE BREAKER",IF(ABS(D97-D101)=1,"NEW MATCH",IF(D97&gt;D101,C97,C101)))))))</f>
      </c>
      <c r="F99" s="43"/>
      <c r="G99" s="31"/>
      <c r="H99" s="31"/>
      <c r="I99" s="31"/>
      <c r="J99" s="31"/>
      <c r="K99" s="31"/>
      <c r="L99" s="31"/>
      <c r="R99" s="52"/>
    </row>
    <row r="100" spans="1:18" ht="30">
      <c r="A100" s="53" t="s">
        <v>12</v>
      </c>
      <c r="B100" s="41"/>
      <c r="C100" s="31"/>
      <c r="D100" s="41"/>
      <c r="E100" s="31"/>
      <c r="F100" s="31"/>
      <c r="G100" s="31"/>
      <c r="H100" s="31"/>
      <c r="I100" s="31"/>
      <c r="J100" s="31"/>
      <c r="R100" s="52"/>
    </row>
    <row r="101" spans="1:18" ht="30">
      <c r="A101" s="38">
        <v>12</v>
      </c>
      <c r="B101" s="41"/>
      <c r="C101" s="39">
        <f>IF(MAX(B99,B103)&lt;4,"",IF(AND(B99=4,B103=3),A99,IF(AND(B99=3,B103=4),A103,IF(MAX(B99,B103)&gt;=4,IF(B99=B103,"TIE BREAKER",IF(ABS(B99-B103)=1,"NEW MATCH",IF(B99&gt;B103,A99,A103)))))))</f>
      </c>
      <c r="D101" s="43"/>
      <c r="E101" s="31"/>
      <c r="F101" s="31"/>
      <c r="G101" s="31"/>
      <c r="H101" s="31"/>
      <c r="I101" s="31"/>
      <c r="J101" s="31"/>
      <c r="R101" s="52"/>
    </row>
    <row r="102" spans="1:18" ht="30">
      <c r="A102" s="31"/>
      <c r="B102" s="41"/>
      <c r="C102" s="31"/>
      <c r="D102" s="31"/>
      <c r="E102" s="31"/>
      <c r="F102" s="31"/>
      <c r="G102" s="31"/>
      <c r="H102" s="31"/>
      <c r="I102" s="31"/>
      <c r="J102" s="31"/>
      <c r="K102" s="31"/>
      <c r="L102" s="31"/>
      <c r="R102" s="52"/>
    </row>
    <row r="103" spans="1:18" ht="30">
      <c r="A103" s="39">
        <f>C62</f>
      </c>
      <c r="B103" s="43"/>
      <c r="C103" s="31"/>
      <c r="D103" s="31"/>
      <c r="E103" s="31"/>
      <c r="F103" s="31"/>
      <c r="G103" s="31"/>
      <c r="H103" s="31"/>
      <c r="I103" s="31"/>
      <c r="J103" s="31"/>
      <c r="K103" s="31"/>
      <c r="L103" s="31"/>
      <c r="R103" s="52"/>
    </row>
    <row r="104" spans="1:18" ht="30">
      <c r="A104" s="53" t="s">
        <v>11</v>
      </c>
      <c r="B104" s="31"/>
      <c r="C104" s="31"/>
      <c r="D104" s="31"/>
      <c r="E104" s="31"/>
      <c r="F104" s="31"/>
      <c r="G104" s="31"/>
      <c r="H104" s="31"/>
      <c r="I104" s="31"/>
      <c r="J104" s="31"/>
      <c r="K104" s="31"/>
      <c r="L104" s="31"/>
      <c r="M104" s="31"/>
      <c r="R104" s="52"/>
    </row>
    <row r="105" spans="1:18" ht="64.5" customHeight="1">
      <c r="A105" s="52"/>
      <c r="B105" s="52"/>
      <c r="C105" s="52"/>
      <c r="D105" s="52"/>
      <c r="E105" s="52"/>
      <c r="F105" s="52"/>
      <c r="G105" s="52"/>
      <c r="H105" s="52"/>
      <c r="I105" s="52"/>
      <c r="J105" s="52"/>
      <c r="K105" s="52"/>
      <c r="L105" s="52"/>
      <c r="M105" s="52"/>
      <c r="N105" s="52"/>
      <c r="O105" s="52"/>
      <c r="P105" s="52"/>
      <c r="Q105" s="52"/>
      <c r="R105" s="52"/>
    </row>
  </sheetData>
  <sheetProtection password="CCD6" sheet="1" objects="1" scenarios="1"/>
  <mergeCells count="7">
    <mergeCell ref="O81:P82"/>
    <mergeCell ref="M35:N38"/>
    <mergeCell ref="O53:P55"/>
    <mergeCell ref="Q62:Q64"/>
    <mergeCell ref="Q65:Q67"/>
    <mergeCell ref="Q74:Q76"/>
    <mergeCell ref="Q77:Q79"/>
  </mergeCells>
  <printOptions horizontalCentered="1" verticalCentered="1"/>
  <pageMargins left="0.2" right="0.2" top="0.2986111111111111" bottom="0.4" header="0.5118055555555555" footer="0.5118055555555555"/>
  <pageSetup fitToHeight="1" fitToWidth="1" horizontalDpi="300" verticalDpi="300" orientation="landscape"/>
  <drawing r:id="rId1"/>
</worksheet>
</file>

<file path=xl/worksheets/sheet2.xml><?xml version="1.0" encoding="utf-8"?>
<worksheet xmlns="http://schemas.openxmlformats.org/spreadsheetml/2006/main" xmlns:r="http://schemas.openxmlformats.org/officeDocument/2006/relationships">
  <sheetPr>
    <pageSetUpPr fitToPage="1"/>
  </sheetPr>
  <dimension ref="A1:C8"/>
  <sheetViews>
    <sheetView zoomScale="75" zoomScaleNormal="75" zoomScalePageLayoutView="0" workbookViewId="0" topLeftCell="A1">
      <selection activeCell="A1" sqref="A1"/>
    </sheetView>
  </sheetViews>
  <sheetFormatPr defaultColWidth="11.421875" defaultRowHeight="12.75"/>
  <cols>
    <col min="1" max="1" width="18.7109375" style="15" bestFit="1" customWidth="1"/>
    <col min="2" max="2" width="67.28125" style="16" bestFit="1" customWidth="1"/>
    <col min="3" max="3" width="149.7109375" style="16" bestFit="1" customWidth="1"/>
    <col min="4" max="16384" width="11.421875" style="17" customWidth="1"/>
  </cols>
  <sheetData>
    <row r="1" spans="1:3" ht="25.5">
      <c r="A1" s="15" t="s">
        <v>67</v>
      </c>
      <c r="B1" s="16" t="s">
        <v>68</v>
      </c>
      <c r="C1" s="16" t="s">
        <v>69</v>
      </c>
    </row>
    <row r="2" spans="1:3" ht="25.5">
      <c r="A2" s="15">
        <v>40640</v>
      </c>
      <c r="B2" s="16" t="s">
        <v>72</v>
      </c>
      <c r="C2" s="16" t="s">
        <v>73</v>
      </c>
    </row>
    <row r="3" spans="1:3" ht="25.5">
      <c r="A3" s="15">
        <v>40763</v>
      </c>
      <c r="B3" s="16" t="s">
        <v>74</v>
      </c>
      <c r="C3" s="16" t="s">
        <v>75</v>
      </c>
    </row>
    <row r="4" spans="1:3" ht="25.5">
      <c r="A4" s="15">
        <v>40916</v>
      </c>
      <c r="B4" s="16" t="s">
        <v>76</v>
      </c>
      <c r="C4" s="16" t="s">
        <v>50</v>
      </c>
    </row>
    <row r="5" spans="1:3" ht="25.5">
      <c r="A5" s="15">
        <v>41021</v>
      </c>
      <c r="B5" s="16" t="s">
        <v>45</v>
      </c>
      <c r="C5" s="16" t="s">
        <v>3</v>
      </c>
    </row>
    <row r="6" spans="1:3" ht="25.5">
      <c r="A6" s="15">
        <v>41402</v>
      </c>
      <c r="B6" s="16" t="s">
        <v>55</v>
      </c>
      <c r="C6" s="16" t="s">
        <v>56</v>
      </c>
    </row>
    <row r="7" spans="1:3" ht="25.5">
      <c r="A7" s="15">
        <v>41490</v>
      </c>
      <c r="B7" s="16" t="s">
        <v>52</v>
      </c>
      <c r="C7" s="16" t="s">
        <v>53</v>
      </c>
    </row>
    <row r="8" spans="1:3" ht="25.5">
      <c r="A8" s="15">
        <v>41492</v>
      </c>
      <c r="B8" s="16" t="s">
        <v>16</v>
      </c>
      <c r="C8" s="16" t="s">
        <v>17</v>
      </c>
    </row>
  </sheetData>
  <sheetProtection password="CCD6" sheet="1" objects="1" scenarios="1"/>
  <printOptions horizontalCentered="1" verticalCentered="1"/>
  <pageMargins left="0.2" right="0.2" top="0.3" bottom="0.3" header="0.5118055555555555" footer="0.511805555555555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A43"/>
  <sheetViews>
    <sheetView zoomScale="75" zoomScaleNormal="75" zoomScalePageLayoutView="0" workbookViewId="0" topLeftCell="A1">
      <selection activeCell="A2" sqref="A2"/>
    </sheetView>
  </sheetViews>
  <sheetFormatPr defaultColWidth="11.421875" defaultRowHeight="12.75"/>
  <cols>
    <col min="1" max="1" width="208.421875" style="18" customWidth="1"/>
    <col min="2" max="16384" width="11.421875" style="19" customWidth="1"/>
  </cols>
  <sheetData>
    <row r="1" ht="158.25" customHeight="1">
      <c r="A1" s="20"/>
    </row>
    <row r="2" s="22" customFormat="1" ht="25.5">
      <c r="A2" s="21"/>
    </row>
    <row r="3" s="22" customFormat="1" ht="30">
      <c r="A3" s="56" t="s">
        <v>70</v>
      </c>
    </row>
    <row r="4" s="22" customFormat="1" ht="25.5">
      <c r="A4" s="57"/>
    </row>
    <row r="5" s="22" customFormat="1" ht="25.5">
      <c r="A5" s="57" t="s">
        <v>77</v>
      </c>
    </row>
    <row r="6" s="22" customFormat="1" ht="25.5">
      <c r="A6" s="57"/>
    </row>
    <row r="7" s="22" customFormat="1" ht="153">
      <c r="A7" s="57" t="s">
        <v>57</v>
      </c>
    </row>
    <row r="8" s="22" customFormat="1" ht="25.5">
      <c r="A8" s="57"/>
    </row>
    <row r="9" s="22" customFormat="1" ht="25.5">
      <c r="A9" s="57" t="s">
        <v>78</v>
      </c>
    </row>
    <row r="10" s="22" customFormat="1" ht="25.5">
      <c r="A10" s="57"/>
    </row>
    <row r="11" s="22" customFormat="1" ht="25.5">
      <c r="A11" s="57" t="s">
        <v>79</v>
      </c>
    </row>
    <row r="12" s="17" customFormat="1" ht="25.5">
      <c r="A12" s="57" t="s">
        <v>71</v>
      </c>
    </row>
    <row r="13" s="22" customFormat="1" ht="51">
      <c r="A13" s="57" t="s">
        <v>2</v>
      </c>
    </row>
    <row r="14" s="22" customFormat="1" ht="25.5">
      <c r="A14" s="57" t="s">
        <v>80</v>
      </c>
    </row>
    <row r="15" s="22" customFormat="1" ht="25.5">
      <c r="A15" s="57"/>
    </row>
    <row r="16" s="22" customFormat="1" ht="76.5">
      <c r="A16" s="57" t="s">
        <v>49</v>
      </c>
    </row>
    <row r="17" s="22" customFormat="1" ht="25.5">
      <c r="A17" s="58"/>
    </row>
    <row r="18" s="22" customFormat="1" ht="127.5">
      <c r="A18" s="57" t="s">
        <v>46</v>
      </c>
    </row>
    <row r="19" s="22" customFormat="1" ht="25.5">
      <c r="A19" s="57"/>
    </row>
    <row r="20" s="22" customFormat="1" ht="127.5">
      <c r="A20" s="57" t="s">
        <v>48</v>
      </c>
    </row>
    <row r="21" s="22" customFormat="1" ht="25.5">
      <c r="A21" s="57"/>
    </row>
    <row r="22" s="22" customFormat="1" ht="25.5">
      <c r="A22" s="57" t="s">
        <v>83</v>
      </c>
    </row>
    <row r="23" s="22" customFormat="1" ht="25.5">
      <c r="A23" s="57"/>
    </row>
    <row r="24" s="22" customFormat="1" ht="76.5">
      <c r="A24" s="57" t="s">
        <v>47</v>
      </c>
    </row>
    <row r="25" s="22" customFormat="1" ht="25.5">
      <c r="A25" s="57"/>
    </row>
    <row r="26" s="22" customFormat="1" ht="25.5">
      <c r="A26" s="57" t="s">
        <v>51</v>
      </c>
    </row>
    <row r="27" s="22" customFormat="1" ht="25.5">
      <c r="A27" s="57"/>
    </row>
    <row r="28" s="22" customFormat="1" ht="102">
      <c r="A28" s="57" t="s">
        <v>54</v>
      </c>
    </row>
    <row r="29" s="22" customFormat="1" ht="76.5">
      <c r="A29" s="57" t="s">
        <v>18</v>
      </c>
    </row>
    <row r="30" s="22" customFormat="1" ht="25.5">
      <c r="A30" s="57"/>
    </row>
    <row r="31" s="22" customFormat="1" ht="51">
      <c r="A31" s="57" t="s">
        <v>59</v>
      </c>
    </row>
    <row r="32" s="22" customFormat="1" ht="51">
      <c r="A32" s="57" t="s">
        <v>58</v>
      </c>
    </row>
    <row r="33" s="22" customFormat="1" ht="25.5">
      <c r="A33" s="57"/>
    </row>
    <row r="34" s="22" customFormat="1" ht="102">
      <c r="A34" s="57" t="s">
        <v>1</v>
      </c>
    </row>
    <row r="35" s="22" customFormat="1" ht="25.5">
      <c r="A35" s="57"/>
    </row>
    <row r="36" s="22" customFormat="1" ht="76.5">
      <c r="A36" s="57" t="s">
        <v>0</v>
      </c>
    </row>
    <row r="37" s="22" customFormat="1" ht="25.5">
      <c r="A37" s="57"/>
    </row>
    <row r="38" s="22" customFormat="1" ht="25.5">
      <c r="A38" s="57" t="s">
        <v>81</v>
      </c>
    </row>
    <row r="39" ht="20.25">
      <c r="A39" s="59"/>
    </row>
    <row r="40" ht="20.25">
      <c r="A40" s="60" t="s">
        <v>82</v>
      </c>
    </row>
    <row r="41" ht="20.25">
      <c r="A41" s="60" t="s">
        <v>20</v>
      </c>
    </row>
    <row r="42" ht="20.25">
      <c r="A42" s="60" t="s">
        <v>22</v>
      </c>
    </row>
    <row r="43" ht="20.25">
      <c r="A43" s="60" t="s">
        <v>23</v>
      </c>
    </row>
  </sheetData>
  <sheetProtection password="CCD6" sheet="1" objects="1" scenarios="1"/>
  <hyperlinks>
    <hyperlink ref="A3" r:id="rId1" display="Visit http://www.sugobot.com/ for Official Rules"/>
  </hyperlinks>
  <printOptions horizontalCentered="1" verticalCentered="1"/>
  <pageMargins left="0.2" right="0.2" top="0.3" bottom="0.3" header="0.5118055555555555" footer="0.5118055555555555"/>
  <pageSetup fitToHeight="1" fitToWidth="1" horizontalDpi="300" verticalDpi="300" orientation="portrait" scale="45"/>
  <drawing r:id="rId2"/>
</worksheet>
</file>

<file path=xl/worksheets/sheet4.xml><?xml version="1.0" encoding="utf-8"?>
<worksheet xmlns="http://schemas.openxmlformats.org/spreadsheetml/2006/main" xmlns:r="http://schemas.openxmlformats.org/officeDocument/2006/relationships">
  <sheetPr>
    <pageSetUpPr fitToPage="1"/>
  </sheetPr>
  <dimension ref="A1:F21"/>
  <sheetViews>
    <sheetView zoomScale="75" zoomScaleNormal="75" zoomScalePageLayoutView="0" workbookViewId="0" topLeftCell="A1">
      <selection activeCell="B4" sqref="B4"/>
    </sheetView>
  </sheetViews>
  <sheetFormatPr defaultColWidth="10.8515625" defaultRowHeight="12.75"/>
  <cols>
    <col min="1" max="1" width="6.421875" style="61" customWidth="1"/>
    <col min="2" max="2" width="40.140625" style="23" customWidth="1"/>
    <col min="3" max="6" width="26.28125" style="24" customWidth="1"/>
    <col min="7" max="16384" width="10.8515625" style="24" customWidth="1"/>
  </cols>
  <sheetData>
    <row r="1" spans="1:6" ht="158.25" customHeight="1" thickBot="1">
      <c r="A1" s="75"/>
      <c r="B1" s="76"/>
      <c r="C1" s="76"/>
      <c r="D1" s="76"/>
      <c r="E1" s="76"/>
      <c r="F1" s="77"/>
    </row>
    <row r="2" spans="3:6" ht="27">
      <c r="C2" s="25"/>
      <c r="D2" s="25"/>
      <c r="E2" s="25"/>
      <c r="F2" s="25"/>
    </row>
    <row r="3" spans="1:6" s="73" customFormat="1" ht="136.5" customHeight="1">
      <c r="A3" s="79" t="s">
        <v>19</v>
      </c>
      <c r="B3" s="80"/>
      <c r="C3" s="80"/>
      <c r="D3" s="80"/>
      <c r="E3" s="80"/>
      <c r="F3" s="80"/>
    </row>
    <row r="4" spans="3:6" ht="27">
      <c r="C4" s="25"/>
      <c r="D4" s="25"/>
      <c r="E4" s="25"/>
      <c r="F4" s="25"/>
    </row>
    <row r="5" spans="2:6" ht="30">
      <c r="B5" s="28" t="s">
        <v>21</v>
      </c>
      <c r="C5" s="78" t="s">
        <v>4</v>
      </c>
      <c r="D5" s="78"/>
      <c r="E5" s="78"/>
      <c r="F5" s="78"/>
    </row>
    <row r="6" spans="1:6" ht="30">
      <c r="A6" s="62">
        <v>1</v>
      </c>
      <c r="B6" s="74"/>
      <c r="C6" s="30"/>
      <c r="D6" s="30"/>
      <c r="E6" s="30"/>
      <c r="F6" s="30"/>
    </row>
    <row r="7" spans="1:6" ht="30">
      <c r="A7" s="62">
        <v>2</v>
      </c>
      <c r="B7" s="74"/>
      <c r="C7" s="30"/>
      <c r="D7" s="30"/>
      <c r="E7" s="30"/>
      <c r="F7" s="30"/>
    </row>
    <row r="8" spans="1:6" ht="30">
      <c r="A8" s="62">
        <v>3</v>
      </c>
      <c r="B8" s="74"/>
      <c r="C8" s="30"/>
      <c r="D8" s="30"/>
      <c r="E8" s="30"/>
      <c r="F8" s="30"/>
    </row>
    <row r="9" spans="1:6" ht="30">
      <c r="A9" s="62">
        <v>4</v>
      </c>
      <c r="B9" s="74"/>
      <c r="C9" s="30"/>
      <c r="D9" s="30"/>
      <c r="E9" s="30"/>
      <c r="F9" s="30"/>
    </row>
    <row r="10" spans="1:6" ht="30">
      <c r="A10" s="62">
        <v>5</v>
      </c>
      <c r="B10" s="74"/>
      <c r="C10" s="30"/>
      <c r="D10" s="30"/>
      <c r="E10" s="30"/>
      <c r="F10" s="30"/>
    </row>
    <row r="11" spans="1:6" ht="30">
      <c r="A11" s="62">
        <v>6</v>
      </c>
      <c r="B11" s="74"/>
      <c r="C11" s="30"/>
      <c r="D11" s="30"/>
      <c r="E11" s="30"/>
      <c r="F11" s="30"/>
    </row>
    <row r="12" spans="1:6" ht="30">
      <c r="A12" s="62">
        <v>7</v>
      </c>
      <c r="B12" s="74"/>
      <c r="C12" s="30"/>
      <c r="D12" s="30"/>
      <c r="E12" s="30"/>
      <c r="F12" s="30"/>
    </row>
    <row r="13" spans="1:6" ht="30">
      <c r="A13" s="62">
        <v>8</v>
      </c>
      <c r="B13" s="74"/>
      <c r="C13" s="30"/>
      <c r="D13" s="30"/>
      <c r="E13" s="30"/>
      <c r="F13" s="30"/>
    </row>
    <row r="14" spans="1:6" ht="30">
      <c r="A14" s="62">
        <v>9</v>
      </c>
      <c r="B14" s="74"/>
      <c r="C14" s="30"/>
      <c r="D14" s="30"/>
      <c r="E14" s="30"/>
      <c r="F14" s="30"/>
    </row>
    <row r="15" spans="1:6" ht="30">
      <c r="A15" s="62">
        <v>10</v>
      </c>
      <c r="B15" s="74"/>
      <c r="C15" s="30"/>
      <c r="D15" s="30"/>
      <c r="E15" s="30"/>
      <c r="F15" s="30"/>
    </row>
    <row r="16" spans="1:6" ht="30">
      <c r="A16" s="62">
        <v>11</v>
      </c>
      <c r="B16" s="74"/>
      <c r="C16" s="30"/>
      <c r="D16" s="30"/>
      <c r="E16" s="30"/>
      <c r="F16" s="30"/>
    </row>
    <row r="17" spans="1:6" ht="30">
      <c r="A17" s="62">
        <v>12</v>
      </c>
      <c r="B17" s="74"/>
      <c r="C17" s="30"/>
      <c r="D17" s="30"/>
      <c r="E17" s="30"/>
      <c r="F17" s="30"/>
    </row>
    <row r="18" spans="1:6" ht="30">
      <c r="A18" s="62">
        <v>13</v>
      </c>
      <c r="B18" s="74"/>
      <c r="C18" s="30"/>
      <c r="D18" s="30"/>
      <c r="E18" s="30"/>
      <c r="F18" s="30"/>
    </row>
    <row r="19" spans="1:6" ht="30">
      <c r="A19" s="62">
        <v>14</v>
      </c>
      <c r="B19" s="74"/>
      <c r="C19" s="30"/>
      <c r="D19" s="30"/>
      <c r="E19" s="30"/>
      <c r="F19" s="30"/>
    </row>
    <row r="20" spans="1:6" ht="30">
      <c r="A20" s="62">
        <v>15</v>
      </c>
      <c r="B20" s="74"/>
      <c r="C20" s="30"/>
      <c r="D20" s="30"/>
      <c r="E20" s="30"/>
      <c r="F20" s="30"/>
    </row>
    <row r="21" spans="1:6" ht="30">
      <c r="A21" s="62">
        <v>16</v>
      </c>
      <c r="B21" s="74"/>
      <c r="C21" s="30"/>
      <c r="D21" s="30"/>
      <c r="E21" s="30"/>
      <c r="F21" s="30"/>
    </row>
  </sheetData>
  <sheetProtection password="CCD6" sheet="1" objects="1" scenarios="1"/>
  <mergeCells count="3">
    <mergeCell ref="A1:F1"/>
    <mergeCell ref="C5:F5"/>
    <mergeCell ref="A3:F3"/>
  </mergeCells>
  <printOptions horizontalCentered="1"/>
  <pageMargins left="0.7479166666666667" right="0.7479166666666667" top="0.5" bottom="0.5" header="0.5118055555555555" footer="0.5118055555555555"/>
  <pageSetup fitToHeight="1" fitToWidth="1" horizontalDpi="300" verticalDpi="300" orientation="landscape"/>
  <drawing r:id="rId1"/>
</worksheet>
</file>

<file path=xl/worksheets/sheet5.xml><?xml version="1.0" encoding="utf-8"?>
<worksheet xmlns="http://schemas.openxmlformats.org/spreadsheetml/2006/main" xmlns:r="http://schemas.openxmlformats.org/officeDocument/2006/relationships">
  <sheetPr>
    <pageSetUpPr fitToPage="1"/>
  </sheetPr>
  <dimension ref="A1:G21"/>
  <sheetViews>
    <sheetView tabSelected="1" zoomScale="75" zoomScaleNormal="75" zoomScalePageLayoutView="0" workbookViewId="0" topLeftCell="A1">
      <selection activeCell="D3" sqref="D3"/>
    </sheetView>
  </sheetViews>
  <sheetFormatPr defaultColWidth="10.8515625" defaultRowHeight="12.75"/>
  <cols>
    <col min="1" max="1" width="6.421875" style="61" customWidth="1"/>
    <col min="2" max="2" width="10.8515625" style="23" hidden="1" customWidth="1"/>
    <col min="3" max="3" width="40.140625" style="23" customWidth="1"/>
    <col min="4" max="7" width="26.28125" style="24" customWidth="1"/>
    <col min="8" max="16384" width="10.8515625" style="24" customWidth="1"/>
  </cols>
  <sheetData>
    <row r="1" spans="1:7" ht="158.25" customHeight="1">
      <c r="A1" s="75"/>
      <c r="B1" s="76"/>
      <c r="C1" s="76"/>
      <c r="D1" s="76"/>
      <c r="E1" s="76"/>
      <c r="F1" s="76"/>
      <c r="G1" s="77"/>
    </row>
    <row r="2" spans="4:7" ht="27">
      <c r="D2" s="25"/>
      <c r="E2" s="25"/>
      <c r="F2" s="25"/>
      <c r="G2" s="25"/>
    </row>
    <row r="3" spans="3:7" ht="30">
      <c r="C3" s="26" t="s">
        <v>24</v>
      </c>
      <c r="D3" s="27"/>
      <c r="E3" s="25"/>
      <c r="F3" s="25"/>
      <c r="G3" s="25"/>
    </row>
    <row r="4" spans="4:7" ht="27">
      <c r="D4" s="25"/>
      <c r="E4" s="25"/>
      <c r="F4" s="25"/>
      <c r="G4" s="25"/>
    </row>
    <row r="5" spans="2:7" ht="30">
      <c r="B5" s="28" t="s">
        <v>25</v>
      </c>
      <c r="C5" s="28" t="s">
        <v>21</v>
      </c>
      <c r="D5" s="78" t="s">
        <v>4</v>
      </c>
      <c r="E5" s="78"/>
      <c r="F5" s="78"/>
      <c r="G5" s="78"/>
    </row>
    <row r="6" spans="1:7" ht="30">
      <c r="A6" s="62">
        <v>1</v>
      </c>
      <c r="B6" s="29" t="str">
        <f aca="true" t="shared" si="0" ref="B6:B21">CONCATENATE("Team ",C6)</f>
        <v>Team </v>
      </c>
      <c r="C6" s="74"/>
      <c r="D6" s="30"/>
      <c r="E6" s="30"/>
      <c r="F6" s="30"/>
      <c r="G6" s="30"/>
    </row>
    <row r="7" spans="1:7" ht="30">
      <c r="A7" s="62">
        <v>2</v>
      </c>
      <c r="B7" s="29" t="str">
        <f t="shared" si="0"/>
        <v>Team </v>
      </c>
      <c r="C7" s="74"/>
      <c r="D7" s="30"/>
      <c r="E7" s="30"/>
      <c r="F7" s="30"/>
      <c r="G7" s="30"/>
    </row>
    <row r="8" spans="1:7" ht="30">
      <c r="A8" s="62">
        <v>3</v>
      </c>
      <c r="B8" s="29" t="str">
        <f t="shared" si="0"/>
        <v>Team </v>
      </c>
      <c r="C8" s="74"/>
      <c r="D8" s="30"/>
      <c r="E8" s="30"/>
      <c r="F8" s="30"/>
      <c r="G8" s="30"/>
    </row>
    <row r="9" spans="1:7" ht="30">
      <c r="A9" s="62">
        <v>4</v>
      </c>
      <c r="B9" s="29" t="str">
        <f t="shared" si="0"/>
        <v>Team </v>
      </c>
      <c r="C9" s="74"/>
      <c r="D9" s="30"/>
      <c r="E9" s="30"/>
      <c r="F9" s="30"/>
      <c r="G9" s="30"/>
    </row>
    <row r="10" spans="1:7" ht="30">
      <c r="A10" s="62">
        <v>5</v>
      </c>
      <c r="B10" s="29" t="str">
        <f t="shared" si="0"/>
        <v>Team </v>
      </c>
      <c r="C10" s="74"/>
      <c r="D10" s="30"/>
      <c r="E10" s="30"/>
      <c r="F10" s="30"/>
      <c r="G10" s="30"/>
    </row>
    <row r="11" spans="1:7" ht="30">
      <c r="A11" s="62">
        <v>6</v>
      </c>
      <c r="B11" s="29" t="str">
        <f t="shared" si="0"/>
        <v>Team </v>
      </c>
      <c r="C11" s="74"/>
      <c r="D11" s="30"/>
      <c r="E11" s="30"/>
      <c r="F11" s="30"/>
      <c r="G11" s="30"/>
    </row>
    <row r="12" spans="1:7" ht="30">
      <c r="A12" s="62">
        <v>7</v>
      </c>
      <c r="B12" s="29" t="str">
        <f t="shared" si="0"/>
        <v>Team </v>
      </c>
      <c r="C12" s="74"/>
      <c r="D12" s="30"/>
      <c r="E12" s="30"/>
      <c r="F12" s="30"/>
      <c r="G12" s="30"/>
    </row>
    <row r="13" spans="1:7" ht="30">
      <c r="A13" s="62">
        <v>8</v>
      </c>
      <c r="B13" s="29" t="str">
        <f t="shared" si="0"/>
        <v>Team </v>
      </c>
      <c r="C13" s="74"/>
      <c r="D13" s="30"/>
      <c r="E13" s="30"/>
      <c r="F13" s="30"/>
      <c r="G13" s="30"/>
    </row>
    <row r="14" spans="1:7" ht="30">
      <c r="A14" s="62">
        <v>9</v>
      </c>
      <c r="B14" s="29" t="str">
        <f t="shared" si="0"/>
        <v>Team </v>
      </c>
      <c r="C14" s="74"/>
      <c r="D14" s="30"/>
      <c r="E14" s="30"/>
      <c r="F14" s="30"/>
      <c r="G14" s="30"/>
    </row>
    <row r="15" spans="1:7" ht="30">
      <c r="A15" s="62">
        <v>10</v>
      </c>
      <c r="B15" s="29" t="str">
        <f t="shared" si="0"/>
        <v>Team </v>
      </c>
      <c r="C15" s="74"/>
      <c r="D15" s="30"/>
      <c r="E15" s="30"/>
      <c r="F15" s="30"/>
      <c r="G15" s="30"/>
    </row>
    <row r="16" spans="1:7" ht="30">
      <c r="A16" s="62">
        <v>11</v>
      </c>
      <c r="B16" s="29" t="str">
        <f t="shared" si="0"/>
        <v>Team </v>
      </c>
      <c r="C16" s="74"/>
      <c r="D16" s="30"/>
      <c r="E16" s="30"/>
      <c r="F16" s="30"/>
      <c r="G16" s="30"/>
    </row>
    <row r="17" spans="1:7" ht="30">
      <c r="A17" s="62">
        <v>12</v>
      </c>
      <c r="B17" s="29" t="str">
        <f t="shared" si="0"/>
        <v>Team </v>
      </c>
      <c r="C17" s="74"/>
      <c r="D17" s="30"/>
      <c r="E17" s="30"/>
      <c r="F17" s="30"/>
      <c r="G17" s="30"/>
    </row>
    <row r="18" spans="1:7" ht="30">
      <c r="A18" s="62">
        <v>13</v>
      </c>
      <c r="B18" s="29" t="str">
        <f t="shared" si="0"/>
        <v>Team </v>
      </c>
      <c r="C18" s="74"/>
      <c r="D18" s="30"/>
      <c r="E18" s="30"/>
      <c r="F18" s="30"/>
      <c r="G18" s="30"/>
    </row>
    <row r="19" spans="1:7" ht="30">
      <c r="A19" s="62">
        <v>14</v>
      </c>
      <c r="B19" s="29" t="str">
        <f t="shared" si="0"/>
        <v>Team </v>
      </c>
      <c r="C19" s="74"/>
      <c r="D19" s="30"/>
      <c r="E19" s="30"/>
      <c r="F19" s="30"/>
      <c r="G19" s="30"/>
    </row>
    <row r="20" spans="1:7" ht="30">
      <c r="A20" s="62">
        <v>15</v>
      </c>
      <c r="B20" s="29" t="str">
        <f t="shared" si="0"/>
        <v>Team </v>
      </c>
      <c r="C20" s="74"/>
      <c r="D20" s="30"/>
      <c r="E20" s="30"/>
      <c r="F20" s="30"/>
      <c r="G20" s="30"/>
    </row>
    <row r="21" spans="1:7" ht="30">
      <c r="A21" s="62">
        <v>16</v>
      </c>
      <c r="B21" s="29" t="str">
        <f t="shared" si="0"/>
        <v>Team </v>
      </c>
      <c r="C21" s="74"/>
      <c r="D21" s="30"/>
      <c r="E21" s="30"/>
      <c r="F21" s="30"/>
      <c r="G21" s="30"/>
    </row>
  </sheetData>
  <sheetProtection password="CCD6" sheet="1" objects="1" scenarios="1"/>
  <mergeCells count="2">
    <mergeCell ref="A1:G1"/>
    <mergeCell ref="D5:G5"/>
  </mergeCells>
  <printOptions horizontalCentered="1"/>
  <pageMargins left="0.7479166666666667" right="0.7479166666666667" top="0.5" bottom="0.5" header="0.5118055555555555" footer="0.5118055555555555"/>
  <pageSetup fitToHeight="1" fitToWidth="1" horizontalDpi="300" verticalDpi="300" orientation="landscape"/>
  <drawing r:id="rId1"/>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50" zoomScaleNormal="50" zoomScalePageLayoutView="0" workbookViewId="0" topLeftCell="A1">
      <selection activeCell="G1" sqref="G1"/>
    </sheetView>
  </sheetViews>
  <sheetFormatPr defaultColWidth="11.7109375" defaultRowHeight="12.75"/>
  <cols>
    <col min="1" max="1" width="51.8515625" style="31" customWidth="1"/>
    <col min="2" max="2" width="6.421875" style="31" customWidth="1"/>
    <col min="3" max="3" width="51.8515625" style="31" customWidth="1"/>
    <col min="4" max="4" width="6.421875" style="31" customWidth="1"/>
    <col min="5" max="5" width="51.8515625" style="31" customWidth="1"/>
    <col min="6" max="6" width="6.421875" style="31" customWidth="1"/>
    <col min="7" max="7" width="51.8515625" style="31" customWidth="1"/>
    <col min="8" max="8" width="6.421875" style="31" customWidth="1"/>
    <col min="9" max="9" width="78.00390625" style="31" customWidth="1"/>
    <col min="10" max="253" width="11.7109375" style="31" customWidth="1"/>
    <col min="254" max="16384" width="11.7109375" style="32" customWidth="1"/>
  </cols>
  <sheetData>
    <row r="1" spans="1:7" ht="42.75" customHeight="1">
      <c r="A1" s="32"/>
      <c r="B1" s="32"/>
      <c r="C1" s="32"/>
      <c r="D1" s="33"/>
      <c r="E1" s="34" t="s">
        <v>24</v>
      </c>
      <c r="F1" s="35"/>
      <c r="G1" s="36">
        <f>IF(Teams!$D$3="","",Teams!$D$3)</f>
      </c>
    </row>
    <row r="2" ht="42.75" customHeight="1">
      <c r="J2" s="37"/>
    </row>
    <row r="3" spans="1:10" ht="30">
      <c r="A3" s="38"/>
      <c r="B3" s="32"/>
      <c r="C3" s="39" t="str">
        <f>Teams!$B$6</f>
        <v>Team </v>
      </c>
      <c r="D3" s="40"/>
      <c r="J3" s="37"/>
    </row>
    <row r="4" spans="2:10" ht="30">
      <c r="B4" s="32"/>
      <c r="D4" s="41"/>
      <c r="J4" s="37"/>
    </row>
    <row r="5" spans="1:10" ht="30">
      <c r="A5" s="32"/>
      <c r="B5" s="32"/>
      <c r="D5" s="41"/>
      <c r="J5" s="37"/>
    </row>
    <row r="6" spans="4:10" ht="30">
      <c r="D6" s="41"/>
      <c r="E6" s="32"/>
      <c r="F6" s="32"/>
      <c r="J6" s="37"/>
    </row>
    <row r="7" spans="3:10" ht="30">
      <c r="C7" s="38">
        <v>2</v>
      </c>
      <c r="D7" s="41"/>
      <c r="E7" s="39">
        <f>IF(MAX(D3,D11)&lt;4,"",IF(AND(D3=4,D11=3),C3,IF(AND(D3=3,D11=4),C11,IF(MAX(D3,D11)&gt;=4,IF(D3=D11,"TIE BREAKER",IF(ABS(D3-D11)=1,"NEW MATCH",IF(D3&gt;D11,C3,C11)))))))</f>
      </c>
      <c r="F7" s="40"/>
      <c r="J7" s="37"/>
    </row>
    <row r="8" spans="3:10" ht="30">
      <c r="C8" s="38"/>
      <c r="D8" s="42"/>
      <c r="F8" s="41"/>
      <c r="J8" s="37"/>
    </row>
    <row r="9" spans="1:10" ht="29.25" customHeight="1">
      <c r="A9" s="39" t="str">
        <f>Teams!$B$7</f>
        <v>Team </v>
      </c>
      <c r="B9" s="40"/>
      <c r="D9" s="41"/>
      <c r="E9" s="81" t="s">
        <v>5</v>
      </c>
      <c r="F9" s="81"/>
      <c r="J9" s="37"/>
    </row>
    <row r="10" spans="1:10" ht="30">
      <c r="A10" s="32"/>
      <c r="B10" s="41"/>
      <c r="D10" s="41"/>
      <c r="E10" s="81"/>
      <c r="F10" s="81"/>
      <c r="J10" s="37"/>
    </row>
    <row r="11" spans="1:10" ht="30">
      <c r="A11" s="38">
        <v>1</v>
      </c>
      <c r="B11" s="41"/>
      <c r="C11" s="39">
        <f>IF(MAX(B9,B13)&lt;4,"",IF(AND(B9=4,B13=3),A9,IF(AND(B9=3,B13=4),A13,IF(MAX(B9,B13)&gt;=4,IF(B9=B13,"TIE BREAKER",IF(ABS(B9-B13)=1,"NEW MATCH",IF(B9&gt;B13,A9,A13)))))))</f>
      </c>
      <c r="D11" s="43"/>
      <c r="E11" s="81"/>
      <c r="F11" s="81"/>
      <c r="J11" s="37"/>
    </row>
    <row r="12" spans="2:10" ht="30">
      <c r="B12" s="41"/>
      <c r="E12" s="81"/>
      <c r="F12" s="81"/>
      <c r="G12" s="32"/>
      <c r="H12" s="32"/>
      <c r="J12" s="37"/>
    </row>
    <row r="13" spans="1:10" ht="30">
      <c r="A13" s="39" t="str">
        <f>Teams!$B$8</f>
        <v>Team </v>
      </c>
      <c r="B13" s="43"/>
      <c r="F13" s="41"/>
      <c r="H13" s="32"/>
      <c r="J13" s="37"/>
    </row>
    <row r="14" spans="1:10" ht="30">
      <c r="A14" s="32"/>
      <c r="B14" s="32"/>
      <c r="E14" s="38">
        <v>4</v>
      </c>
      <c r="F14" s="41"/>
      <c r="G14" s="39">
        <f>IF(MAX(F7,F21)&lt;4,"",IF(AND(F7=4,F21=3),E7,IF(AND(F7=3,F21=4),E21,IF(MAX(F7,F21)&gt;=4,IF(F7=F21,"TIE BREAKER",IF(ABS(F7-F21)=1,"NEW MATCH",IF(F7&gt;F21,E7,E21)))))))</f>
      </c>
      <c r="H14" s="40"/>
      <c r="J14" s="37"/>
    </row>
    <row r="15" spans="1:10" ht="30">
      <c r="A15" s="32"/>
      <c r="B15" s="32"/>
      <c r="E15" s="32"/>
      <c r="F15" s="41"/>
      <c r="G15" s="82">
        <f>IF(G14="","",IF(G14="TIE BREAKER",G14,IF(G14="NEW MATCH",G14,IF(G14=E7,"WINNER!","REMATCH REQUIRED"))))</f>
      </c>
      <c r="H15" s="82"/>
      <c r="J15" s="37"/>
    </row>
    <row r="16" spans="3:10" ht="30">
      <c r="C16" s="32"/>
      <c r="D16" s="32"/>
      <c r="E16" s="32"/>
      <c r="F16" s="41"/>
      <c r="G16" s="82"/>
      <c r="H16" s="82"/>
      <c r="J16" s="37"/>
    </row>
    <row r="17" spans="3:10" ht="30">
      <c r="C17" s="32"/>
      <c r="D17" s="32"/>
      <c r="E17" s="32"/>
      <c r="F17" s="41"/>
      <c r="G17" s="82"/>
      <c r="H17" s="82"/>
      <c r="J17" s="37"/>
    </row>
    <row r="18" spans="1:10" ht="30">
      <c r="A18" s="32"/>
      <c r="B18" s="32"/>
      <c r="C18" s="32"/>
      <c r="D18" s="32"/>
      <c r="F18" s="41"/>
      <c r="G18" s="32"/>
      <c r="H18" s="41"/>
      <c r="I18" s="83">
        <f>IF(MAX(H14,H26)&lt;4,"",IF(AND(H14=4,H26=3),G14,IF(AND(H14=3,H26=4),G26,IF(MAX(H14,H26)&gt;=4,IF(H14=H26,"TIE BREAKER",IF(ABS(H14-H26)=1,"NEW MATCH",IF(H14&gt;H26,G14,G26)))))))</f>
      </c>
      <c r="J18" s="37"/>
    </row>
    <row r="19" spans="1:12" ht="30">
      <c r="A19" s="32"/>
      <c r="B19" s="32"/>
      <c r="C19" s="39">
        <f>IF(MAX(B9,B13)&lt;4,"",IF(AND(B9=4,B13=3),A13,IF(AND(B9=3,B13=4),A9,IF(MAX(B9,B13)&gt;=4,IF(B9=B13,"TIE BREAKER",IF(ABS(B9-B13)=1,"NEW MATCH",IF(B9&gt;B13,A13,A9)))))))</f>
      </c>
      <c r="D19" s="40"/>
      <c r="F19" s="41"/>
      <c r="G19" s="32"/>
      <c r="H19" s="41"/>
      <c r="I19" s="83"/>
      <c r="J19" s="37"/>
      <c r="L19" s="32"/>
    </row>
    <row r="20" spans="1:12" ht="30">
      <c r="A20" s="32"/>
      <c r="B20" s="32"/>
      <c r="C20" s="44" t="s">
        <v>6</v>
      </c>
      <c r="D20" s="41"/>
      <c r="F20" s="41"/>
      <c r="G20" s="32"/>
      <c r="H20" s="41"/>
      <c r="I20" s="83"/>
      <c r="J20" s="37"/>
      <c r="L20" s="32"/>
    </row>
    <row r="21" spans="1:12" ht="30">
      <c r="A21" s="32"/>
      <c r="B21" s="32"/>
      <c r="C21" s="38">
        <v>3</v>
      </c>
      <c r="D21" s="41"/>
      <c r="E21" s="39">
        <f>IF(MAX(D19,D23)&lt;4,"",IF(AND(D19=4,D23=3),C19,IF(AND(D19=3,D23=4),C23,IF(MAX(D19,D23)&gt;=4,IF(D19=D23,"TIE BREAKER",IF(ABS(D19-D23)=1,"NEW MATCH",IF(D19&gt;D23,C19,C23)))))))</f>
      </c>
      <c r="F21" s="43"/>
      <c r="G21" s="32"/>
      <c r="H21" s="41"/>
      <c r="I21" s="84">
        <f>IF(I18="","",IF(I18="TIE BREAKER","",IF(I18="NEW MATCH","","WINNER!")))</f>
      </c>
      <c r="J21" s="37"/>
      <c r="L21" s="32"/>
    </row>
    <row r="22" spans="1:10" ht="30">
      <c r="A22" s="32"/>
      <c r="B22" s="32"/>
      <c r="D22" s="41"/>
      <c r="F22" s="32"/>
      <c r="G22" s="32"/>
      <c r="H22" s="41"/>
      <c r="I22" s="84"/>
      <c r="J22" s="37"/>
    </row>
    <row r="23" spans="1:10" ht="30">
      <c r="A23" s="32"/>
      <c r="B23" s="32"/>
      <c r="C23" s="39">
        <f>IF(MAX(D3,D11)&lt;4,"",IF(AND(D3=4,D11=3),C11,IF(AND(D3=3,D11=4),C3,IF(MAX(D3,D11)&gt;=4,IF(D3=D11,"TIE BREAKER",IF(ABS(D3-D11)=1,"NEW MATCH",IF(D3&gt;D11,C11,C3)))))))</f>
      </c>
      <c r="D23" s="43"/>
      <c r="F23" s="32"/>
      <c r="G23" s="32"/>
      <c r="H23" s="41"/>
      <c r="I23" s="84"/>
      <c r="J23" s="37"/>
    </row>
    <row r="24" spans="1:10" ht="30">
      <c r="A24" s="32"/>
      <c r="B24" s="32"/>
      <c r="C24" s="44" t="s">
        <v>7</v>
      </c>
      <c r="F24" s="32"/>
      <c r="H24" s="41"/>
      <c r="J24" s="37"/>
    </row>
    <row r="25" spans="1:10" ht="30">
      <c r="A25" s="32"/>
      <c r="B25" s="32"/>
      <c r="C25" s="32"/>
      <c r="D25" s="32"/>
      <c r="H25" s="41"/>
      <c r="J25" s="37"/>
    </row>
    <row r="26" spans="1:10" ht="30">
      <c r="A26" s="32"/>
      <c r="B26" s="32"/>
      <c r="C26" s="32"/>
      <c r="D26" s="32"/>
      <c r="G26" s="39">
        <f>IF(MAX(F7,F21)&lt;4,"",IF(AND(F7=4,F21=3),E21,IF(AND(F7=3,F21=4),E7,IF(MAX(F7,F21)&gt;=4,IF(F7=F21,"TIE BREAKER",IF(ABS(F7-F21)=1,"NEW MATCH",IF(F7&gt;F21,E21,E7)))))))</f>
      </c>
      <c r="H26" s="43"/>
      <c r="I26" s="83">
        <f>IF(MAX(H14,H26)&lt;4,"",IF(AND(H14=4,H26=3),G26,IF(AND(H14=3,H26=4),G14,IF(MAX(H14,H26)&gt;=4,IF(H14=H26,"TIE BREAKER",IF(ABS(H14-H26)=1,"NEW MATCH",IF(H14&gt;H26,G26,G14)))))))</f>
      </c>
      <c r="J26" s="37"/>
    </row>
    <row r="27" spans="1:10" ht="30">
      <c r="A27" s="32"/>
      <c r="B27" s="32"/>
      <c r="C27" s="32"/>
      <c r="D27" s="32"/>
      <c r="G27" s="44" t="s">
        <v>8</v>
      </c>
      <c r="I27" s="83" t="s">
        <v>9</v>
      </c>
      <c r="J27" s="37"/>
    </row>
    <row r="28" spans="1:10" ht="30">
      <c r="A28" s="32"/>
      <c r="B28" s="32"/>
      <c r="C28" s="32"/>
      <c r="D28" s="32"/>
      <c r="G28" s="85">
        <f>IF(G15="WINNER!","RUNNER UP","")</f>
      </c>
      <c r="H28" s="85"/>
      <c r="I28" s="83"/>
      <c r="J28" s="37"/>
    </row>
    <row r="29" spans="7:10" ht="30">
      <c r="G29" s="85"/>
      <c r="H29" s="85"/>
      <c r="I29" s="86">
        <f>IF(I26="","",IF(I26="TIE BREAKER","",IF(I26="NEW MATCH","","RUNNER UP")))</f>
      </c>
      <c r="J29" s="37"/>
    </row>
    <row r="30" spans="9:10" ht="30">
      <c r="I30" s="86"/>
      <c r="J30" s="37"/>
    </row>
    <row r="31" spans="1:10" ht="30">
      <c r="A31" s="32"/>
      <c r="B31" s="32"/>
      <c r="C31" s="32"/>
      <c r="D31" s="32"/>
      <c r="E31" s="32"/>
      <c r="I31" s="86"/>
      <c r="J31" s="37"/>
    </row>
    <row r="32" spans="1:10" ht="64.5" customHeight="1">
      <c r="A32" s="45"/>
      <c r="B32" s="45"/>
      <c r="C32" s="45"/>
      <c r="D32" s="45"/>
      <c r="E32" s="45"/>
      <c r="F32" s="37"/>
      <c r="G32" s="37"/>
      <c r="H32" s="37"/>
      <c r="I32" s="37"/>
      <c r="J32" s="37"/>
    </row>
  </sheetData>
  <sheetProtection password="CCD6" sheet="1" objects="1" scenarios="1"/>
  <mergeCells count="7">
    <mergeCell ref="E9:F12"/>
    <mergeCell ref="G15:H17"/>
    <mergeCell ref="I18:I20"/>
    <mergeCell ref="I21:I23"/>
    <mergeCell ref="I26:I28"/>
    <mergeCell ref="G28:H29"/>
    <mergeCell ref="I29:I31"/>
  </mergeCells>
  <printOptions horizontalCentered="1" verticalCentered="1"/>
  <pageMargins left="0.2" right="0.2" top="0.2986111111111111" bottom="0.4" header="0.5118055555555555" footer="0.5118055555555555"/>
  <pageSetup fitToHeight="1" fitToWidth="1" horizontalDpi="300" verticalDpi="300" orientation="landscape"/>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zoomScale="50" zoomScaleNormal="50" zoomScalePageLayoutView="0" workbookViewId="0" topLeftCell="A1">
      <selection activeCell="G1" sqref="G1"/>
    </sheetView>
  </sheetViews>
  <sheetFormatPr defaultColWidth="11.7109375" defaultRowHeight="12.75"/>
  <cols>
    <col min="1" max="1" width="51.8515625" style="31" customWidth="1"/>
    <col min="2" max="2" width="6.421875" style="31" customWidth="1"/>
    <col min="3" max="3" width="51.8515625" style="31" customWidth="1"/>
    <col min="4" max="4" width="6.421875" style="31" customWidth="1"/>
    <col min="5" max="5" width="51.8515625" style="31" customWidth="1"/>
    <col min="6" max="6" width="6.421875" style="31" customWidth="1"/>
    <col min="7" max="7" width="51.8515625" style="31" customWidth="1"/>
    <col min="8" max="8" width="6.421875" style="31" customWidth="1"/>
    <col min="9" max="9" width="77.8515625" style="31" customWidth="1"/>
    <col min="10" max="253" width="11.7109375" style="31" customWidth="1"/>
    <col min="254" max="16384" width="11.7109375" style="32" customWidth="1"/>
  </cols>
  <sheetData>
    <row r="1" spans="1:8" ht="42.75" customHeight="1">
      <c r="A1" s="46"/>
      <c r="B1" s="47"/>
      <c r="E1" s="34" t="s">
        <v>24</v>
      </c>
      <c r="F1" s="35"/>
      <c r="G1" s="36">
        <f>IF(Teams!$D$3="","",Teams!$D$3)</f>
      </c>
      <c r="H1" s="33"/>
    </row>
    <row r="2" ht="42.75" customHeight="1">
      <c r="J2" s="37"/>
    </row>
    <row r="3" spans="1:10" ht="30">
      <c r="A3" s="39" t="str">
        <f>Teams!$B$6</f>
        <v>Team </v>
      </c>
      <c r="B3" s="40"/>
      <c r="J3" s="37"/>
    </row>
    <row r="4" spans="2:10" ht="30">
      <c r="B4" s="41"/>
      <c r="J4" s="37"/>
    </row>
    <row r="5" spans="1:10" ht="30">
      <c r="A5" s="38">
        <v>1</v>
      </c>
      <c r="B5" s="41"/>
      <c r="C5" s="39">
        <f>IF(MAX(B3,B7)&lt;4,"",IF(AND(B3=4,B7=3),A3,IF(AND(B3=3,B7=4),A7,IF(MAX(B3,B7)&gt;=4,IF(B3=B7,"TIE BREAKER",IF(ABS(B3-B7)=1,"NEW MATCH",IF(B3&gt;B7,A3,A7)))))))</f>
      </c>
      <c r="D5" s="40"/>
      <c r="J5" s="37"/>
    </row>
    <row r="6" spans="2:10" ht="30">
      <c r="B6" s="41"/>
      <c r="D6" s="41"/>
      <c r="J6" s="37"/>
    </row>
    <row r="7" spans="1:10" ht="30">
      <c r="A7" s="39" t="str">
        <f>Teams!$B$7</f>
        <v>Team </v>
      </c>
      <c r="B7" s="43"/>
      <c r="D7" s="41"/>
      <c r="J7" s="37"/>
    </row>
    <row r="8" spans="4:10" ht="30">
      <c r="D8" s="41"/>
      <c r="J8" s="37"/>
    </row>
    <row r="9" spans="3:10" ht="30">
      <c r="C9" s="38">
        <v>4</v>
      </c>
      <c r="D9" s="41"/>
      <c r="E9" s="39">
        <f>IF(MAX(D5,D13)&lt;4,"",IF(AND(D5=4,D13=3),C5,IF(AND(D5=3,D13=4),C13,IF(MAX(D5,D13)&gt;=4,IF(D5=D13,"TIE BREAKER",IF(ABS(D5-D13)=1,"NEW MATCH",IF(D5&gt;D13,C5,C13)))))))</f>
      </c>
      <c r="F9" s="40"/>
      <c r="J9" s="37"/>
    </row>
    <row r="10" spans="3:10" ht="30">
      <c r="C10" s="38"/>
      <c r="D10" s="42"/>
      <c r="F10" s="41"/>
      <c r="J10" s="37"/>
    </row>
    <row r="11" spans="1:10" ht="27.75" customHeight="1">
      <c r="A11" s="39" t="str">
        <f>Teams!$B$8</f>
        <v>Team </v>
      </c>
      <c r="B11" s="40"/>
      <c r="D11" s="41"/>
      <c r="E11" s="81" t="s">
        <v>5</v>
      </c>
      <c r="F11" s="81"/>
      <c r="J11" s="37"/>
    </row>
    <row r="12" spans="2:10" ht="27.75" customHeight="1">
      <c r="B12" s="41"/>
      <c r="D12" s="41"/>
      <c r="E12" s="81"/>
      <c r="F12" s="81"/>
      <c r="J12" s="37"/>
    </row>
    <row r="13" spans="1:10" ht="27.75" customHeight="1">
      <c r="A13" s="38">
        <v>2</v>
      </c>
      <c r="B13" s="41"/>
      <c r="C13" s="39">
        <f>IF(MAX(B11,B15)&lt;4,"",IF(AND(B11=4,B15=3),A11,IF(AND(B11=3,B15=4),A15,IF(MAX(B11,B15)&gt;=4,IF(B11=B15,"TIE BREAKER",IF(ABS(B11-B15)=1,"NEW MATCH",IF(B11&gt;B15,A11,A15)))))))</f>
      </c>
      <c r="D13" s="43"/>
      <c r="E13" s="81"/>
      <c r="F13" s="81"/>
      <c r="J13" s="37"/>
    </row>
    <row r="14" spans="2:10" ht="27.75" customHeight="1">
      <c r="B14" s="41"/>
      <c r="E14" s="81"/>
      <c r="F14" s="81"/>
      <c r="G14" s="32"/>
      <c r="H14" s="32"/>
      <c r="I14" s="32"/>
      <c r="J14" s="37"/>
    </row>
    <row r="15" spans="1:10" ht="30">
      <c r="A15" s="39" t="str">
        <f>Teams!$B$9</f>
        <v>Team </v>
      </c>
      <c r="B15" s="43"/>
      <c r="E15" s="38">
        <v>6</v>
      </c>
      <c r="F15" s="41"/>
      <c r="G15" s="39">
        <f>IF(MAX(F9,F21)&lt;4,"",IF(AND(F9=4,F21=3),E9,IF(AND(F9=3,F21=4),E21,IF(MAX(F9,F21)&gt;=4,IF(F9=F21,"TIE BREAKER",IF(ABS(F9-F21)=1,"NEW MATCH",IF(F9&gt;F21,E9,E21)))))))</f>
      </c>
      <c r="H15" s="40"/>
      <c r="J15" s="37"/>
    </row>
    <row r="16" spans="3:10" ht="30">
      <c r="C16" s="32"/>
      <c r="D16" s="32"/>
      <c r="E16" s="32"/>
      <c r="F16" s="41"/>
      <c r="G16" s="82">
        <f>IF(G15="","",IF(G15="TIE BREAKER",G15,IF(G15="NEW MATCH",G15,IF(G15=E9,"WINNER!","REMATCH REQUIRED"))))</f>
      </c>
      <c r="H16" s="82"/>
      <c r="J16" s="37"/>
    </row>
    <row r="17" spans="3:10" ht="30">
      <c r="C17" s="32"/>
      <c r="D17" s="32"/>
      <c r="E17" s="32"/>
      <c r="F17" s="41"/>
      <c r="G17" s="82"/>
      <c r="H17" s="82"/>
      <c r="J17" s="37"/>
    </row>
    <row r="18" spans="3:10" ht="30">
      <c r="C18" s="39">
        <f>IF(MAX(D5,D13)&lt;4,"",IF(AND(D5=4,D13=3),C13,IF(AND(D5=3,D13=4),C5,IF(MAX(D5,D13)&gt;=4,IF(D5=D13,"TIE BREAKER",IF(ABS(D5-D13)=1,"NEW MATCH",IF(D5&gt;D13,C13,C5)))))))</f>
      </c>
      <c r="D18" s="40"/>
      <c r="E18" s="32"/>
      <c r="F18" s="41"/>
      <c r="G18" s="82"/>
      <c r="H18" s="82"/>
      <c r="J18" s="37"/>
    </row>
    <row r="19" spans="1:10" ht="30">
      <c r="A19" s="32"/>
      <c r="B19" s="32"/>
      <c r="C19" s="44" t="s">
        <v>8</v>
      </c>
      <c r="D19" s="41"/>
      <c r="E19" s="32"/>
      <c r="F19" s="41"/>
      <c r="H19" s="41"/>
      <c r="I19" s="83">
        <f>IF(MAX(H15,H27)&lt;4,"",IF(AND(H15=4,H27=3),G15,IF(AND(H15=3,H27=4),G27,IF(MAX(H15,H27)&gt;=4,IF(H15=H27,"TIE BREAKER",IF(ABS(H15-H27)=1,"NEW MATCH",IF(H15&gt;H27,G15,G27)))))))</f>
      </c>
      <c r="J19" s="37"/>
    </row>
    <row r="20" spans="3:10" ht="30">
      <c r="C20" s="48"/>
      <c r="D20" s="41"/>
      <c r="E20" s="32"/>
      <c r="F20" s="41"/>
      <c r="H20" s="41"/>
      <c r="I20" s="83"/>
      <c r="J20" s="37"/>
    </row>
    <row r="21" spans="3:10" ht="30">
      <c r="C21" s="38">
        <v>5</v>
      </c>
      <c r="D21" s="41"/>
      <c r="E21" s="39">
        <f>IF(MAX(D24,D18)&lt;4,"",IF(AND(D24=4,D18=3),C24,IF(AND(D24=3,D18=4),C18,IF(MAX(D24,D18)&gt;=4,IF(D24=D18,"TIE BREAKER",IF(ABS(D24-D18)=1,"NEW MATCH",IF(D24&gt;D18,C24,C18)))))))</f>
      </c>
      <c r="F21" s="43"/>
      <c r="H21" s="41"/>
      <c r="I21" s="83"/>
      <c r="J21" s="37"/>
    </row>
    <row r="22" spans="1:10" ht="30">
      <c r="A22" s="39">
        <f>IF(MAX(B3,B7)&lt;4,"",IF(AND(B3=4,B7=3),A7,IF(AND(B3=3,B7=4),A3,IF(MAX(B3,B7)&gt;=4,IF(B3=B7,"TIE BREAKER",IF(ABS(B3-B7)=1,"NEW MATCH",IF(B3&gt;B7,A7,A3)))))))</f>
      </c>
      <c r="B22" s="40"/>
      <c r="C22" s="38"/>
      <c r="D22" s="41"/>
      <c r="E22" s="32"/>
      <c r="F22" s="32"/>
      <c r="G22" s="38">
        <v>7</v>
      </c>
      <c r="H22" s="41"/>
      <c r="I22" s="84">
        <f>IF(I19="","",IF(I19="TIE BREAKER","",IF(I19="NEW MATCH","","WINNER!")))</f>
      </c>
      <c r="J22" s="37"/>
    </row>
    <row r="23" spans="1:10" ht="30">
      <c r="A23" s="44" t="s">
        <v>6</v>
      </c>
      <c r="B23" s="41"/>
      <c r="C23" s="48"/>
      <c r="D23" s="41"/>
      <c r="E23" s="32"/>
      <c r="F23" s="32"/>
      <c r="H23" s="41"/>
      <c r="I23" s="84"/>
      <c r="J23" s="37"/>
    </row>
    <row r="24" spans="1:10" ht="30">
      <c r="A24" s="38">
        <v>3</v>
      </c>
      <c r="B24" s="41"/>
      <c r="C24" s="39">
        <f>IF(MAX(B22,B26)&lt;4,"",IF(AND(B22=4,B26=3),A22,IF(AND(B22=3,B26=4),A26,IF(MAX(B22,B26)&gt;=4,IF(B22=B26,"TIE BREAKER",IF(ABS(B22-B26)=1,"NEW MATCH",IF(B22&gt;B26,A22,A26)))))))</f>
      </c>
      <c r="D24" s="43"/>
      <c r="E24" s="32"/>
      <c r="F24" s="32"/>
      <c r="H24" s="41"/>
      <c r="I24" s="84"/>
      <c r="J24" s="37"/>
    </row>
    <row r="25" spans="2:10" ht="30">
      <c r="B25" s="41"/>
      <c r="D25" s="32"/>
      <c r="E25" s="32"/>
      <c r="F25" s="32"/>
      <c r="H25" s="41"/>
      <c r="I25" s="32"/>
      <c r="J25" s="37"/>
    </row>
    <row r="26" spans="1:10" ht="30">
      <c r="A26" s="39">
        <f>IF(MAX(B11,B15)&lt;4,"",IF(AND(B11=4,B15=3),A15,IF(AND(B11=3,B15=4),A13,IF(MAX(B11,B15)&gt;=4,IF(B11=B15,"TIE BREAKER",IF(ABS(B11-B15)=1,"NEW MATCH",IF(B11&gt;B15,A15,A11)))))))</f>
      </c>
      <c r="B26" s="43"/>
      <c r="D26" s="32"/>
      <c r="E26" s="32"/>
      <c r="F26" s="32"/>
      <c r="H26" s="41"/>
      <c r="I26" s="83">
        <f>IF(MAX(H15,H27)&lt;4,"",IF(AND(H15=4,H27=3),G27,IF(AND(H15=3,H27=4),G15,IF(MAX(H15,H27)&gt;=4,IF(H15=H27,"TIE BREAKER",IF(ABS(H15-H27)=1,"NEW MATCH",IF(H15&gt;H27,G27,G15)))))))</f>
      </c>
      <c r="J26" s="37"/>
    </row>
    <row r="27" spans="1:10" ht="30">
      <c r="A27" s="44" t="s">
        <v>7</v>
      </c>
      <c r="C27" s="32"/>
      <c r="D27" s="32"/>
      <c r="E27" s="32"/>
      <c r="F27" s="32"/>
      <c r="G27" s="39">
        <f>IF(MAX(F9,F21)&lt;4,"",IF(AND(F9=4,F21=3),E21,IF(AND(F9=3,F21=4),E9,IF(MAX(F9,F21)&gt;=4,IF(F9=F21,"TIE BREAKER",IF(ABS(F9-F21)=1,"NEW MATCH",IF(F9&gt;F21,E21,E9)))))))</f>
      </c>
      <c r="H27" s="43"/>
      <c r="I27" s="83" t="s">
        <v>9</v>
      </c>
      <c r="J27" s="37"/>
    </row>
    <row r="28" spans="4:10" ht="30">
      <c r="D28" s="32"/>
      <c r="G28" s="44" t="s">
        <v>10</v>
      </c>
      <c r="I28" s="83"/>
      <c r="J28" s="37"/>
    </row>
    <row r="29" spans="4:10" ht="30">
      <c r="D29" s="32"/>
      <c r="G29" s="87">
        <f>IF(G16="WINNER!","RUNNER UP","")</f>
      </c>
      <c r="H29" s="87"/>
      <c r="I29" s="86">
        <f>IF(I26="","",IF(I26="TIE BREAKER","",IF(I26="NEW MATCH","","RUNNER UP")))</f>
      </c>
      <c r="J29" s="37"/>
    </row>
    <row r="30" spans="1:10" ht="30">
      <c r="A30" s="32"/>
      <c r="B30" s="32"/>
      <c r="C30" s="32"/>
      <c r="D30" s="32"/>
      <c r="G30" s="87"/>
      <c r="H30" s="87"/>
      <c r="I30" s="86"/>
      <c r="J30" s="37"/>
    </row>
    <row r="31" spans="1:10" ht="30">
      <c r="A31" s="32"/>
      <c r="B31" s="32"/>
      <c r="C31" s="32"/>
      <c r="D31" s="32"/>
      <c r="I31" s="86"/>
      <c r="J31" s="37"/>
    </row>
    <row r="32" spans="1:10" ht="64.5" customHeight="1">
      <c r="A32" s="37"/>
      <c r="B32" s="37"/>
      <c r="C32" s="45"/>
      <c r="D32" s="45"/>
      <c r="E32" s="45"/>
      <c r="F32" s="45"/>
      <c r="G32" s="45"/>
      <c r="H32" s="45"/>
      <c r="I32" s="45"/>
      <c r="J32" s="37"/>
    </row>
    <row r="33" spans="1:9" ht="30">
      <c r="A33" s="32"/>
      <c r="B33" s="32"/>
      <c r="C33" s="32"/>
      <c r="D33" s="32"/>
      <c r="E33" s="32"/>
      <c r="F33" s="32"/>
      <c r="G33" s="32"/>
      <c r="H33" s="32"/>
      <c r="I33" s="32"/>
    </row>
    <row r="34" spans="1:9" ht="30">
      <c r="A34" s="32"/>
      <c r="B34" s="32"/>
      <c r="C34" s="32"/>
      <c r="D34" s="32"/>
      <c r="E34" s="32"/>
      <c r="F34" s="32"/>
      <c r="G34" s="32"/>
      <c r="H34" s="32"/>
      <c r="I34" s="32"/>
    </row>
    <row r="35" spans="1:9" ht="30">
      <c r="A35" s="32"/>
      <c r="B35" s="32"/>
      <c r="C35" s="32"/>
      <c r="D35" s="32"/>
      <c r="E35" s="32"/>
      <c r="F35" s="32"/>
      <c r="G35" s="32"/>
      <c r="H35" s="32"/>
      <c r="I35" s="32"/>
    </row>
    <row r="36" spans="1:9" ht="30">
      <c r="A36" s="32"/>
      <c r="B36" s="32"/>
      <c r="C36" s="32"/>
      <c r="D36" s="32"/>
      <c r="E36" s="32"/>
      <c r="F36" s="32"/>
      <c r="G36" s="32"/>
      <c r="H36" s="32"/>
      <c r="I36" s="32"/>
    </row>
    <row r="37" spans="1:4" ht="30">
      <c r="A37" s="32"/>
      <c r="B37" s="32"/>
      <c r="C37" s="32"/>
      <c r="D37" s="32"/>
    </row>
    <row r="38" spans="3:4" ht="30">
      <c r="C38" s="32"/>
      <c r="D38" s="32"/>
    </row>
    <row r="39" spans="3:9" ht="30">
      <c r="C39" s="32"/>
      <c r="D39" s="32"/>
      <c r="E39" s="32"/>
      <c r="F39" s="32"/>
      <c r="G39" s="32"/>
      <c r="H39" s="32"/>
      <c r="I39" s="32"/>
    </row>
    <row r="40" spans="3:9" ht="30">
      <c r="C40" s="32"/>
      <c r="D40" s="32"/>
      <c r="E40" s="32"/>
      <c r="F40" s="32"/>
      <c r="G40" s="32"/>
      <c r="H40" s="32"/>
      <c r="I40" s="32"/>
    </row>
    <row r="41" spans="3:4" ht="30">
      <c r="C41" s="32"/>
      <c r="D41" s="32"/>
    </row>
    <row r="42" spans="1:4" ht="30">
      <c r="A42" s="32"/>
      <c r="B42" s="32"/>
      <c r="C42" s="32"/>
      <c r="D42" s="32"/>
    </row>
    <row r="43" spans="1:2" ht="30">
      <c r="A43" s="32"/>
      <c r="B43" s="32"/>
    </row>
  </sheetData>
  <sheetProtection password="CCD6" sheet="1" objects="1" scenarios="1"/>
  <mergeCells count="7">
    <mergeCell ref="E11:F14"/>
    <mergeCell ref="G16:H18"/>
    <mergeCell ref="I19:I21"/>
    <mergeCell ref="I22:I24"/>
    <mergeCell ref="I26:I28"/>
    <mergeCell ref="G29:H30"/>
    <mergeCell ref="I29:I31"/>
  </mergeCells>
  <printOptions horizontalCentered="1" verticalCentered="1"/>
  <pageMargins left="0.2" right="0.2" top="0.2986111111111111" bottom="0.4" header="0.5118055555555555" footer="0.5118055555555555"/>
  <pageSetup fitToHeight="1" fitToWidth="1" horizontalDpi="300" verticalDpi="300" orientation="landscape"/>
  <rowBreaks count="1" manualBreakCount="1">
    <brk id="4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IU44"/>
  <sheetViews>
    <sheetView zoomScale="50" zoomScaleNormal="50" zoomScalePageLayoutView="0" workbookViewId="0" topLeftCell="A1">
      <selection activeCell="G1" sqref="G1"/>
    </sheetView>
  </sheetViews>
  <sheetFormatPr defaultColWidth="11.7109375" defaultRowHeight="12.75"/>
  <cols>
    <col min="1" max="1" width="51.8515625" style="31" customWidth="1"/>
    <col min="2" max="2" width="6.421875" style="31" customWidth="1"/>
    <col min="3" max="3" width="51.8515625" style="31" customWidth="1"/>
    <col min="4" max="4" width="6.421875" style="31" customWidth="1"/>
    <col min="5" max="5" width="51.8515625" style="31" customWidth="1"/>
    <col min="6" max="6" width="6.421875" style="31" customWidth="1"/>
    <col min="7" max="7" width="51.8515625" style="31" customWidth="1"/>
    <col min="8" max="8" width="6.421875" style="31" customWidth="1"/>
    <col min="9" max="9" width="51.8515625" style="31" customWidth="1"/>
    <col min="10" max="10" width="6.421875" style="31" customWidth="1"/>
    <col min="11" max="11" width="77.8515625" style="31" customWidth="1"/>
    <col min="12" max="255" width="11.7109375" style="31" customWidth="1"/>
    <col min="256" max="16384" width="11.7109375" style="32" customWidth="1"/>
  </cols>
  <sheetData>
    <row r="1" spans="1:7" ht="42.75" customHeight="1">
      <c r="A1" s="46"/>
      <c r="B1" s="47"/>
      <c r="E1" s="34" t="s">
        <v>24</v>
      </c>
      <c r="F1" s="35"/>
      <c r="G1" s="36">
        <f>IF(Teams!$D$3="","",Teams!$D$3)</f>
      </c>
    </row>
    <row r="2" ht="42.75" customHeight="1">
      <c r="L2" s="37"/>
    </row>
    <row r="3" spans="1:12" ht="30">
      <c r="A3" s="38"/>
      <c r="B3" s="32"/>
      <c r="C3" s="39" t="str">
        <f>Teams!$B$6</f>
        <v>Team </v>
      </c>
      <c r="D3" s="40"/>
      <c r="L3" s="37"/>
    </row>
    <row r="4" spans="2:12" ht="30">
      <c r="B4" s="32"/>
      <c r="D4" s="41"/>
      <c r="L4" s="37"/>
    </row>
    <row r="5" spans="1:12" ht="30">
      <c r="A5" s="32"/>
      <c r="B5" s="32"/>
      <c r="D5" s="41"/>
      <c r="L5" s="37"/>
    </row>
    <row r="6" spans="4:12" ht="30">
      <c r="D6" s="41"/>
      <c r="L6" s="37"/>
    </row>
    <row r="7" spans="3:12" ht="30">
      <c r="C7" s="38">
        <v>4</v>
      </c>
      <c r="D7" s="41"/>
      <c r="E7" s="39">
        <f>IF(MAX(D3,D11)&lt;4,"",IF(AND(D3=4,D11=3),C3,IF(AND(D3=3,D11=4),C11,IF(MAX(D3,D11)&gt;=4,IF(D3=D11,"TIE BREAKER",IF(ABS(D3-D11)=1,"NEW MATCH",IF(D3&gt;D11,C3,C11)))))))</f>
      </c>
      <c r="F7" s="40"/>
      <c r="L7" s="37"/>
    </row>
    <row r="8" spans="3:12" ht="30">
      <c r="C8" s="38"/>
      <c r="D8" s="42"/>
      <c r="F8" s="41"/>
      <c r="L8" s="37"/>
    </row>
    <row r="9" spans="1:12" ht="30">
      <c r="A9" s="39" t="str">
        <f>Teams!$B$7</f>
        <v>Team </v>
      </c>
      <c r="B9" s="40"/>
      <c r="D9" s="41"/>
      <c r="F9" s="41"/>
      <c r="L9" s="37"/>
    </row>
    <row r="10" spans="1:12" ht="30">
      <c r="A10" s="32"/>
      <c r="B10" s="41"/>
      <c r="D10" s="41"/>
      <c r="F10" s="41"/>
      <c r="L10" s="37"/>
    </row>
    <row r="11" spans="1:12" ht="30">
      <c r="A11" s="38">
        <v>1</v>
      </c>
      <c r="B11" s="41"/>
      <c r="C11" s="39">
        <f>IF(MAX(B9,B13)&lt;4,"",IF(AND(B9=4,B13=3),A9,IF(AND(B9=3,B13=4),A13,IF(MAX(B9,B13)&gt;=4,IF(B9=B13,"TIE BREAKER",IF(ABS(B9-B13)=1,"NEW MATCH",IF(B9&gt;B13,A9,A13)))))))</f>
      </c>
      <c r="D11" s="43"/>
      <c r="F11" s="41"/>
      <c r="L11" s="37"/>
    </row>
    <row r="12" spans="2:12" ht="30">
      <c r="B12" s="41"/>
      <c r="F12" s="41"/>
      <c r="G12" s="32"/>
      <c r="H12" s="32"/>
      <c r="L12" s="37"/>
    </row>
    <row r="13" spans="1:12" ht="30">
      <c r="A13" s="39" t="str">
        <f>Teams!$B$8</f>
        <v>Team </v>
      </c>
      <c r="B13" s="43"/>
      <c r="E13" s="38">
        <v>6</v>
      </c>
      <c r="F13" s="41"/>
      <c r="G13" s="39">
        <f>IF(MAX(F7,F19)&lt;4,"",IF(AND(F7=4,F19=3),E7,IF(AND(F7=3,F19=4),E19,IF(MAX(F7,F19)&gt;=4,IF(F7=F19,"TIE BREAKER",IF(ABS(F7-F19)=1,"NEW MATCH",IF(F7&gt;F19,E7,E19)))))))</f>
      </c>
      <c r="H13" s="40"/>
      <c r="L13" s="37"/>
    </row>
    <row r="14" spans="6:12" ht="30">
      <c r="F14" s="41"/>
      <c r="H14" s="41"/>
      <c r="L14" s="37"/>
    </row>
    <row r="15" spans="5:12" ht="27.75" customHeight="1">
      <c r="E15" s="32"/>
      <c r="F15" s="41"/>
      <c r="G15" s="81" t="s">
        <v>5</v>
      </c>
      <c r="H15" s="81"/>
      <c r="L15" s="37"/>
    </row>
    <row r="16" spans="6:12" ht="27.75" customHeight="1">
      <c r="F16" s="41"/>
      <c r="G16" s="81"/>
      <c r="H16" s="81"/>
      <c r="L16" s="37"/>
    </row>
    <row r="17" spans="1:12" ht="27.75" customHeight="1">
      <c r="A17" s="39" t="str">
        <f>Teams!$B$9</f>
        <v>Team </v>
      </c>
      <c r="B17" s="40"/>
      <c r="C17" s="32"/>
      <c r="D17" s="32"/>
      <c r="F17" s="41"/>
      <c r="G17" s="81"/>
      <c r="H17" s="81"/>
      <c r="L17" s="37"/>
    </row>
    <row r="18" spans="2:12" ht="27.75" customHeight="1">
      <c r="B18" s="41"/>
      <c r="C18" s="32"/>
      <c r="D18" s="32"/>
      <c r="F18" s="41"/>
      <c r="G18" s="81"/>
      <c r="H18" s="81"/>
      <c r="I18" s="32"/>
      <c r="J18" s="32"/>
      <c r="L18" s="37"/>
    </row>
    <row r="19" spans="1:12" ht="30">
      <c r="A19" s="38">
        <v>2</v>
      </c>
      <c r="B19" s="41"/>
      <c r="C19" s="39"/>
      <c r="D19" s="39"/>
      <c r="E19" s="39">
        <f>IF(MAX(B17,B21)&lt;4,"",IF(AND(B17=4,B21=3),A17,IF(AND(B17=3,B21=4),A21,IF(MAX(B17,B21)&gt;=4,IF(B17=B21,"TIE BREAKER",IF(ABS(B17-B21)=1,"NEW MATCH",IF(B17&gt;B21,A17,A21)))))))</f>
      </c>
      <c r="F19" s="43"/>
      <c r="H19" s="41"/>
      <c r="J19" s="32"/>
      <c r="L19" s="37"/>
    </row>
    <row r="20" spans="2:12" ht="30">
      <c r="B20" s="41"/>
      <c r="C20" s="32"/>
      <c r="D20" s="32"/>
      <c r="E20" s="32"/>
      <c r="F20" s="32"/>
      <c r="G20" s="38">
        <v>8</v>
      </c>
      <c r="H20" s="41"/>
      <c r="I20" s="39">
        <f>IF(MAX(H13,H27)&lt;4,"",IF(AND(H13=4,H27=3),G13,IF(AND(H13=3,H27=4),G27,IF(MAX(H13,H27)&gt;=4,IF(H13=H27,"TIE BREAKER",IF(ABS(H13-H27)=1,"NEW MATCH",IF(H13&gt;H27,G13,G27)))))))</f>
      </c>
      <c r="J20" s="40"/>
      <c r="L20" s="37"/>
    </row>
    <row r="21" spans="1:12" ht="30">
      <c r="A21" s="39" t="str">
        <f>Teams!$B$10</f>
        <v>Team </v>
      </c>
      <c r="B21" s="43"/>
      <c r="C21" s="32"/>
      <c r="D21" s="32"/>
      <c r="E21" s="32"/>
      <c r="F21" s="32"/>
      <c r="G21" s="32"/>
      <c r="H21" s="41"/>
      <c r="I21" s="82">
        <f>IF(I20="","",IF(I20="TIE BREAKER",I20,IF(I20="NEW MATCH",I20,IF(I20=G13,"WINNER!","REMATCH REQUIRED"))))</f>
      </c>
      <c r="J21" s="82"/>
      <c r="K21" s="83">
        <f>IF(MAX(J20,J33)&lt;4,"",IF(AND(J20=4,J33=3),I20,IF(AND(J20=3,J33=4),I33,IF(MAX(J20,J33)&gt;=4,IF(J20=J33,"TIE BREAKER",IF(ABS(J20-J33)=1,"NEW MATCH",IF(J20&gt;J33,I20,I33)))))))</f>
      </c>
      <c r="L21" s="37"/>
    </row>
    <row r="22" spans="1:12" ht="28.5" customHeight="1">
      <c r="A22" s="32"/>
      <c r="B22" s="32"/>
      <c r="G22" s="32"/>
      <c r="H22" s="41"/>
      <c r="I22" s="82"/>
      <c r="J22" s="82"/>
      <c r="K22" s="83"/>
      <c r="L22" s="37"/>
    </row>
    <row r="23" spans="1:12" ht="28.5" customHeight="1">
      <c r="A23" s="32"/>
      <c r="B23" s="32"/>
      <c r="E23" s="48"/>
      <c r="F23" s="48"/>
      <c r="H23" s="41"/>
      <c r="I23" s="82"/>
      <c r="J23" s="82"/>
      <c r="K23" s="83"/>
      <c r="L23" s="37"/>
    </row>
    <row r="24" spans="3:12" ht="30">
      <c r="C24" s="48"/>
      <c r="D24" s="48"/>
      <c r="E24" s="39">
        <f>IF(MAX(F7,F19)&lt;4,"",IF(AND(F7=4,F19=3),E19,IF(AND(F7=3,F19=4),E7,IF(MAX(F7,F19)&gt;=4,IF(F7=F19,"TIE BREAKER",IF(ABS(F7-F19)=1,"NEW MATCH",IF(F7&gt;F19,E19,E7)))))))</f>
      </c>
      <c r="F24" s="40"/>
      <c r="H24" s="41"/>
      <c r="J24" s="41"/>
      <c r="K24" s="84">
        <f>IF(K21="","",IF(K21="TIE BREAKER","",IF(K21="NEW MATCH","","WINNER!")))</f>
      </c>
      <c r="L24" s="37"/>
    </row>
    <row r="25" spans="1:12" ht="28.5" customHeight="1">
      <c r="A25" s="39">
        <f>IF(MAX(B9,B13)&lt;4,"",IF(AND(B9=4,B13=3),A13,IF(AND(B9=3,B13=4),A9,IF(MAX(B9,B13)&gt;=4,IF(B9=B13,"TIE BREAKER",IF(ABS(B9-B13)=1,"NEW MATCH",IF(B9&gt;B13,A13,A9)))))))</f>
      </c>
      <c r="B25" s="40"/>
      <c r="C25" s="38"/>
      <c r="D25" s="38"/>
      <c r="E25" s="44" t="s">
        <v>10</v>
      </c>
      <c r="F25" s="41"/>
      <c r="H25" s="41"/>
      <c r="J25" s="41"/>
      <c r="K25" s="84"/>
      <c r="L25" s="37"/>
    </row>
    <row r="26" spans="1:12" ht="28.5" customHeight="1">
      <c r="A26" s="44" t="s">
        <v>6</v>
      </c>
      <c r="B26" s="41"/>
      <c r="C26" s="48"/>
      <c r="D26" s="48"/>
      <c r="F26" s="41"/>
      <c r="H26" s="41"/>
      <c r="I26" s="38">
        <v>9</v>
      </c>
      <c r="J26" s="41"/>
      <c r="K26" s="84"/>
      <c r="L26" s="37"/>
    </row>
    <row r="27" spans="1:255" s="71" customFormat="1" ht="29.25" customHeight="1">
      <c r="A27" s="64">
        <v>3</v>
      </c>
      <c r="B27" s="65"/>
      <c r="C27" s="72">
        <f>IF(MAX(B25,B29)&lt;4,"",IF(AND(B25=4,B29=3),A25,IF(AND(B25=3,B29=4),A29,IF(MAX(B25,B29)&gt;=4,IF(B25=B29,"TIE BREAKER",IF(ABS(B25-B29)=1,"NEW MATCH",IF(B25&gt;B29,A25,A29)))))))</f>
      </c>
      <c r="D27" s="66"/>
      <c r="E27" s="64">
        <v>7</v>
      </c>
      <c r="F27" s="65"/>
      <c r="G27" s="72">
        <f>IF(MAX(F24,F30)&lt;4,"",IF(AND(F24=4,F30=3),E24,IF(AND(F24=3,F30=4),E30,IF(MAX(F24,F30)&gt;=4,IF(F24=F30,"TIE BREAKER",IF(ABS(F24-F30)=1,"NEW MATCH",IF(F24&gt;F30,E24,E30)))))))</f>
      </c>
      <c r="H27" s="67"/>
      <c r="I27" s="68"/>
      <c r="J27" s="65"/>
      <c r="K27" s="69"/>
      <c r="L27" s="70"/>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row>
    <row r="28" spans="2:12" ht="28.5" customHeight="1">
      <c r="B28" s="41"/>
      <c r="D28" s="41"/>
      <c r="F28" s="41"/>
      <c r="H28" s="32"/>
      <c r="I28" s="32"/>
      <c r="J28" s="41"/>
      <c r="K28" s="83">
        <f>IF(MAX(J20,J33)&lt;4,"",IF(AND(J20=4,J33=3),I33,IF(AND(J20=3,J33=4),I20,IF(MAX(J20,J33)&gt;=4,IF(J20=J33,"TIE BREAKER",IF(ABS(J20-J33)=1,"NEW MATCH",IF(J20&gt;J33,I33,I20)))))))</f>
      </c>
      <c r="L28" s="37"/>
    </row>
    <row r="29" spans="1:12" ht="30">
      <c r="A29" s="39">
        <f>IF(MAX(B17,B21)&lt;4,"",IF(AND(B17=4,B21=3),A21,IF(AND(B17=3,B21=4),A17,IF(MAX(B17,B21)&gt;=4,IF(B17=B21,"TIE BREAKER",IF(ABS(B17-B21)=1,"NEW MATCH",IF(B17&gt;B21,A21,A17)))))))</f>
      </c>
      <c r="B29" s="43"/>
      <c r="D29" s="41"/>
      <c r="F29" s="41"/>
      <c r="H29" s="32"/>
      <c r="J29" s="41"/>
      <c r="K29" s="83"/>
      <c r="L29" s="37"/>
    </row>
    <row r="30" spans="1:12" ht="30">
      <c r="A30" s="44" t="s">
        <v>7</v>
      </c>
      <c r="C30" s="38">
        <v>5</v>
      </c>
      <c r="D30" s="41"/>
      <c r="E30" s="39">
        <f>IF(MAX(D27,D33)&lt;4,"",IF(AND(D27=4,D33=3),C27,IF(AND(D27=3,D33=4),C33,IF(MAX(D27,D33)&gt;=4,IF(D27=D33,"TIE BREAKER",IF(ABS(D27-D33)=1,"NEW MATCH",IF(D27&gt;D33,C27,C33)))))))</f>
      </c>
      <c r="F30" s="43"/>
      <c r="H30" s="32"/>
      <c r="J30" s="41"/>
      <c r="K30" s="83"/>
      <c r="L30" s="37"/>
    </row>
    <row r="31" spans="1:12" ht="29.25" customHeight="1">
      <c r="A31" s="44"/>
      <c r="C31" s="38"/>
      <c r="D31" s="41"/>
      <c r="H31" s="32"/>
      <c r="J31" s="41"/>
      <c r="K31" s="32"/>
      <c r="L31" s="37"/>
    </row>
    <row r="32" spans="4:12" ht="30">
      <c r="D32" s="41"/>
      <c r="J32" s="41"/>
      <c r="K32" s="86">
        <f>IF(K28="","",IF(K28="TIE BREAKER","",IF(K28="NEW MATCH","","RUNNER UP")))</f>
      </c>
      <c r="L32" s="37"/>
    </row>
    <row r="33" spans="1:12" ht="30">
      <c r="A33" s="32"/>
      <c r="B33" s="32"/>
      <c r="C33" s="39">
        <f>IF(MAX(D3,D11)&lt;4,"",IF(AND(D3=4,D11=3),C11,IF(AND(D3=3,D11=4),C3,IF(MAX(D3,D11)&gt;=4,IF(D3=D11,"TIE BREAKER",IF(ABS(D3-D11)=1,"NEW MATCH",IF(D3&gt;D11,C11,C3)))))))</f>
      </c>
      <c r="D33" s="43"/>
      <c r="I33" s="39">
        <f>IF(MAX(H13,H27)&lt;4,"",IF(AND(H13=4,H27=3),G27,IF(AND(H13=3,H27=4),G13,IF(MAX(H13,H27)&gt;=4,IF(H13=H27,"TIE BREAKER",IF(ABS(H13-H27)=1,"NEW MATCH",IF(H13&gt;H27,G27,G13)))))))</f>
      </c>
      <c r="J33" s="43"/>
      <c r="K33" s="86"/>
      <c r="L33" s="37"/>
    </row>
    <row r="34" spans="1:12" ht="30">
      <c r="A34" s="32"/>
      <c r="B34" s="32"/>
      <c r="C34" s="44" t="s">
        <v>8</v>
      </c>
      <c r="I34" s="44" t="s">
        <v>11</v>
      </c>
      <c r="K34" s="86"/>
      <c r="L34" s="37"/>
    </row>
    <row r="35" spans="1:12" ht="30">
      <c r="A35" s="32"/>
      <c r="B35" s="32"/>
      <c r="C35" s="44"/>
      <c r="I35" s="87">
        <f>IF(I21="WINNER!","RUNNER UP","")</f>
      </c>
      <c r="J35" s="87"/>
      <c r="K35" s="32"/>
      <c r="L35" s="37"/>
    </row>
    <row r="36" spans="1:12" ht="30">
      <c r="A36" s="32"/>
      <c r="B36" s="32"/>
      <c r="C36" s="44"/>
      <c r="I36" s="87"/>
      <c r="J36" s="87"/>
      <c r="K36" s="32"/>
      <c r="L36" s="37"/>
    </row>
    <row r="37" spans="1:12" ht="64.5" customHeight="1">
      <c r="A37" s="37"/>
      <c r="B37" s="37"/>
      <c r="C37" s="45"/>
      <c r="D37" s="45"/>
      <c r="E37" s="45"/>
      <c r="F37" s="45"/>
      <c r="G37" s="45"/>
      <c r="H37" s="37"/>
      <c r="I37" s="37"/>
      <c r="J37" s="37"/>
      <c r="K37" s="45"/>
      <c r="L37" s="37"/>
    </row>
    <row r="38" spans="3:11" ht="30">
      <c r="C38" s="32"/>
      <c r="D38" s="32"/>
      <c r="E38" s="32"/>
      <c r="F38" s="32"/>
      <c r="G38" s="32"/>
      <c r="K38" s="32"/>
    </row>
    <row r="39" spans="3:11" ht="30">
      <c r="C39" s="32"/>
      <c r="D39" s="32"/>
      <c r="E39" s="32"/>
      <c r="F39" s="32"/>
      <c r="G39" s="32"/>
      <c r="K39" s="32">
        <f>IF(K30="","",IF(K30="TIE BREAKER","",IF(K30="NEW MATCH","","RUNNER UP")))</f>
      </c>
    </row>
    <row r="40" spans="3:11" ht="30">
      <c r="C40" s="32"/>
      <c r="D40" s="32"/>
      <c r="E40" s="32"/>
      <c r="F40" s="32"/>
      <c r="G40" s="32"/>
      <c r="K40" s="32"/>
    </row>
    <row r="41" spans="3:7" ht="30">
      <c r="C41" s="32"/>
      <c r="D41" s="32"/>
      <c r="E41" s="32"/>
      <c r="F41" s="32"/>
      <c r="G41" s="32"/>
    </row>
    <row r="42" spans="3:4" ht="30">
      <c r="C42" s="32"/>
      <c r="D42" s="32"/>
    </row>
    <row r="43" spans="1:4" ht="30">
      <c r="A43" s="32"/>
      <c r="B43" s="32"/>
      <c r="C43" s="32"/>
      <c r="D43" s="32"/>
    </row>
    <row r="44" spans="1:2" ht="30">
      <c r="A44" s="32"/>
      <c r="B44" s="32"/>
    </row>
  </sheetData>
  <sheetProtection password="CCD6" sheet="1" objects="1" scenarios="1"/>
  <mergeCells count="7">
    <mergeCell ref="I35:J36"/>
    <mergeCell ref="G15:H18"/>
    <mergeCell ref="I21:J23"/>
    <mergeCell ref="K21:K23"/>
    <mergeCell ref="K24:K26"/>
    <mergeCell ref="K28:K30"/>
    <mergeCell ref="K32:K34"/>
  </mergeCells>
  <printOptions horizontalCentered="1" verticalCentered="1"/>
  <pageMargins left="0.2" right="0.2" top="0.2986111111111111" bottom="0.4" header="0.5118055555555555" footer="0.5118055555555555"/>
  <pageSetup fitToHeight="1" fitToWidth="1" horizontalDpi="300" verticalDpi="300" orientation="landscape"/>
  <rowBreaks count="1" manualBreakCount="1">
    <brk id="43" max="255"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zoomScale="50" zoomScaleNormal="50" zoomScalePageLayoutView="0" workbookViewId="0" topLeftCell="A1">
      <selection activeCell="G1" sqref="G1"/>
    </sheetView>
  </sheetViews>
  <sheetFormatPr defaultColWidth="11.7109375" defaultRowHeight="12.75"/>
  <cols>
    <col min="1" max="1" width="51.8515625" style="31" customWidth="1"/>
    <col min="2" max="2" width="6.421875" style="31" customWidth="1"/>
    <col min="3" max="3" width="51.8515625" style="31" customWidth="1"/>
    <col min="4" max="4" width="6.421875" style="31" customWidth="1"/>
    <col min="5" max="5" width="51.8515625" style="31" customWidth="1"/>
    <col min="6" max="6" width="6.421875" style="31" customWidth="1"/>
    <col min="7" max="7" width="51.8515625" style="31" customWidth="1"/>
    <col min="8" max="8" width="6.421875" style="31" customWidth="1"/>
    <col min="9" max="9" width="51.8515625" style="31" customWidth="1"/>
    <col min="10" max="10" width="6.421875" style="31" customWidth="1"/>
    <col min="11" max="11" width="77.8515625" style="31" customWidth="1"/>
    <col min="12" max="255" width="11.7109375" style="31" customWidth="1"/>
    <col min="256" max="16384" width="11.7109375" style="32" customWidth="1"/>
  </cols>
  <sheetData>
    <row r="1" spans="1:7" ht="42.75" customHeight="1">
      <c r="A1" s="46"/>
      <c r="B1" s="47"/>
      <c r="E1" s="34" t="s">
        <v>24</v>
      </c>
      <c r="F1" s="35"/>
      <c r="G1" s="36">
        <f>IF(Teams!$D$3="","",Teams!$D$3)</f>
      </c>
    </row>
    <row r="2" ht="42.75" customHeight="1">
      <c r="L2" s="37"/>
    </row>
    <row r="3" spans="1:12" ht="30">
      <c r="A3" s="39" t="str">
        <f>Teams!$B$6</f>
        <v>Team </v>
      </c>
      <c r="B3" s="40"/>
      <c r="L3" s="37"/>
    </row>
    <row r="4" spans="2:12" ht="30">
      <c r="B4" s="41"/>
      <c r="L4" s="37"/>
    </row>
    <row r="5" spans="1:12" ht="30">
      <c r="A5" s="38">
        <v>1</v>
      </c>
      <c r="B5" s="41"/>
      <c r="C5" s="39">
        <f>IF(MAX(B3,B7)&lt;4,"",IF(AND(B3=4,B7=3),A3,IF(AND(B3=3,B7=4),A7,IF(MAX(B3,B7)&gt;=4,IF(B3=B7,"TIE BREAKER",IF(ABS(B3-B7)=1,"NEW MATCH",IF(B3&gt;B7,A3,A7)))))))</f>
      </c>
      <c r="D5" s="40"/>
      <c r="L5" s="37"/>
    </row>
    <row r="6" spans="2:12" ht="30">
      <c r="B6" s="41"/>
      <c r="D6" s="41"/>
      <c r="L6" s="37"/>
    </row>
    <row r="7" spans="1:12" ht="30">
      <c r="A7" s="39" t="str">
        <f>Teams!$B$7</f>
        <v>Team </v>
      </c>
      <c r="B7" s="43"/>
      <c r="D7" s="41"/>
      <c r="L7" s="37"/>
    </row>
    <row r="8" spans="4:12" ht="30">
      <c r="D8" s="41"/>
      <c r="L8" s="37"/>
    </row>
    <row r="9" spans="3:12" ht="30">
      <c r="C9" s="38">
        <v>4</v>
      </c>
      <c r="D9" s="41"/>
      <c r="E9" s="39">
        <f>IF(MAX(D5,D13)&lt;4,"",IF(AND(D5=4,D13=3),C5,IF(AND(D5=3,D13=4),C13,IF(MAX(D5,D13)&gt;=4,IF(D5=D13,"TIE BREAKER",IF(ABS(D5-D13)=1,"NEW MATCH",IF(D5&gt;D13,C5,C13)))))))</f>
      </c>
      <c r="F9" s="40"/>
      <c r="L9" s="37"/>
    </row>
    <row r="10" spans="3:12" ht="30">
      <c r="C10" s="38"/>
      <c r="D10" s="42"/>
      <c r="F10" s="41"/>
      <c r="L10" s="37"/>
    </row>
    <row r="11" spans="1:12" ht="30">
      <c r="A11" s="39" t="str">
        <f>Teams!$B$8</f>
        <v>Team </v>
      </c>
      <c r="B11" s="40"/>
      <c r="D11" s="41"/>
      <c r="F11" s="41"/>
      <c r="L11" s="37"/>
    </row>
    <row r="12" spans="2:12" ht="30">
      <c r="B12" s="41"/>
      <c r="D12" s="41"/>
      <c r="F12" s="41"/>
      <c r="L12" s="37"/>
    </row>
    <row r="13" spans="1:12" ht="30">
      <c r="A13" s="38">
        <v>2</v>
      </c>
      <c r="B13" s="41"/>
      <c r="C13" s="39">
        <f>IF(MAX(B11,B15)&lt;4,"",IF(AND(B11=4,B15=3),A11,IF(AND(B11=3,B15=4),A15,IF(MAX(B11,B15)&gt;=4,IF(B11=B15,"TIE BREAKER",IF(ABS(B11-B15)=1,"NEW MATCH",IF(B11&gt;B15,A11,A15)))))))</f>
      </c>
      <c r="D13" s="43"/>
      <c r="F13" s="41"/>
      <c r="L13" s="37"/>
    </row>
    <row r="14" spans="2:12" ht="30">
      <c r="B14" s="41"/>
      <c r="E14" s="38"/>
      <c r="F14" s="41"/>
      <c r="G14" s="32"/>
      <c r="H14" s="32"/>
      <c r="L14" s="37"/>
    </row>
    <row r="15" spans="1:12" ht="30">
      <c r="A15" s="39" t="str">
        <f>Teams!$B$9</f>
        <v>Team </v>
      </c>
      <c r="B15" s="43"/>
      <c r="E15" s="38">
        <v>7</v>
      </c>
      <c r="F15" s="41"/>
      <c r="G15" s="39">
        <f>IF(MAX(F9,F21)&lt;4,"",IF(AND(F9=4,F21=3),E9,IF(AND(F9=3,F21=4),E21,IF(MAX(F9,F21)&gt;=4,IF(F9=F21,"TIE BREAKER",IF(ABS(F9-F21)=1,"NEW MATCH",IF(F9&gt;F21,E9,E21)))))))</f>
      </c>
      <c r="H15" s="40"/>
      <c r="L15" s="37"/>
    </row>
    <row r="16" spans="6:12" ht="30">
      <c r="F16" s="41"/>
      <c r="H16" s="41"/>
      <c r="L16" s="37"/>
    </row>
    <row r="17" spans="5:12" ht="27.75" customHeight="1">
      <c r="E17" s="32"/>
      <c r="F17" s="41"/>
      <c r="G17" s="81" t="s">
        <v>5</v>
      </c>
      <c r="H17" s="81"/>
      <c r="L17" s="37"/>
    </row>
    <row r="18" spans="6:12" ht="27.75" customHeight="1">
      <c r="F18" s="41"/>
      <c r="G18" s="81"/>
      <c r="H18" s="81"/>
      <c r="L18" s="37"/>
    </row>
    <row r="19" spans="1:12" ht="27.75" customHeight="1">
      <c r="A19" s="39" t="str">
        <f>Teams!$B$10</f>
        <v>Team </v>
      </c>
      <c r="B19" s="40"/>
      <c r="C19" s="32"/>
      <c r="D19" s="32"/>
      <c r="F19" s="41"/>
      <c r="G19" s="81"/>
      <c r="H19" s="81"/>
      <c r="L19" s="37"/>
    </row>
    <row r="20" spans="2:12" ht="27.75" customHeight="1">
      <c r="B20" s="41"/>
      <c r="C20" s="32"/>
      <c r="D20" s="32"/>
      <c r="F20" s="41"/>
      <c r="G20" s="81"/>
      <c r="H20" s="81"/>
      <c r="I20" s="32"/>
      <c r="J20" s="32"/>
      <c r="L20" s="37"/>
    </row>
    <row r="21" spans="1:12" ht="30">
      <c r="A21" s="38">
        <v>3</v>
      </c>
      <c r="B21" s="41"/>
      <c r="C21" s="39"/>
      <c r="D21" s="39"/>
      <c r="E21" s="39">
        <f>IF(MAX(B19,B23)&lt;4,"",IF(AND(B19=4,B23=3),A19,IF(AND(B19=3,B23=4),A23,IF(MAX(B19,B23)&gt;=4,IF(B19=B23,"TIE BREAKER",IF(ABS(B19-B23)=1,"NEW MATCH",IF(B19&gt;B23,A19,A23)))))))</f>
      </c>
      <c r="F21" s="43"/>
      <c r="H21" s="41"/>
      <c r="J21" s="32"/>
      <c r="L21" s="37"/>
    </row>
    <row r="22" spans="2:12" ht="30">
      <c r="B22" s="41"/>
      <c r="C22" s="32"/>
      <c r="D22" s="32"/>
      <c r="E22" s="32"/>
      <c r="F22" s="32"/>
      <c r="G22" s="38">
        <v>10</v>
      </c>
      <c r="H22" s="41"/>
      <c r="I22" s="39">
        <f>IF(MAX(H15,H29)&lt;4,"",IF(AND(H15=4,H29=3),G15,IF(AND(H15=3,H29=4),G29,IF(MAX(H15,H29)&gt;=4,IF(H15=H29,"TIE BREAKER",IF(ABS(H15-H29)=1,"NEW MATCH",IF(H15&gt;H29,G15,G29)))))))</f>
      </c>
      <c r="J22" s="40"/>
      <c r="L22" s="37"/>
    </row>
    <row r="23" spans="1:12" ht="30">
      <c r="A23" s="39" t="str">
        <f>Teams!$B$11</f>
        <v>Team </v>
      </c>
      <c r="B23" s="43"/>
      <c r="C23" s="32"/>
      <c r="D23" s="32"/>
      <c r="E23" s="32"/>
      <c r="F23" s="32"/>
      <c r="G23" s="32"/>
      <c r="H23" s="41"/>
      <c r="I23" s="82">
        <f>IF(I22="","",IF(I22="TIE BREAKER",I22,IF(I22="NEW MATCH",I22,IF(I22=G15,"WINNER!","REMATCH REQUIRED"))))</f>
      </c>
      <c r="J23" s="82"/>
      <c r="L23" s="37"/>
    </row>
    <row r="24" spans="1:12" ht="30">
      <c r="A24" s="32"/>
      <c r="B24" s="32"/>
      <c r="G24" s="32"/>
      <c r="H24" s="41"/>
      <c r="I24" s="82"/>
      <c r="J24" s="82"/>
      <c r="L24" s="37"/>
    </row>
    <row r="25" spans="3:12" ht="30">
      <c r="C25" s="48"/>
      <c r="D25" s="48"/>
      <c r="E25" s="39">
        <f>IF(MAX(F9,F21)&lt;4,"",IF(AND(F9=4,F21=3),E21,IF(AND(F9=3,F21=4),E9,IF(MAX(F9,F21)&gt;=4,IF(F9=F21,"TIE BREAKER",IF(ABS(F9-F21)=1,"NEW MATCH",IF(F9&gt;F21,E21,E9)))))))</f>
      </c>
      <c r="F25" s="40"/>
      <c r="H25" s="41"/>
      <c r="I25" s="82"/>
      <c r="J25" s="82"/>
      <c r="L25" s="37"/>
    </row>
    <row r="26" spans="3:12" ht="30">
      <c r="C26" s="48"/>
      <c r="D26" s="48"/>
      <c r="E26" s="44" t="s">
        <v>12</v>
      </c>
      <c r="F26" s="41"/>
      <c r="H26" s="41"/>
      <c r="J26" s="41"/>
      <c r="L26" s="37"/>
    </row>
    <row r="27" spans="1:12" ht="30">
      <c r="A27" s="39">
        <f>IF(MAX(B3,B7)&lt;4,"",IF(AND(B3=4,B7=3),A7,IF(AND(B3=3,B7=4),A3,IF(MAX(B3,B7)&gt;=4,IF(B3=B7,"TIE BREAKER",IF(ABS(B3-B7)=1,"NEW MATCH",IF(B3&gt;B7,A7,A3)))))))</f>
      </c>
      <c r="B27" s="40"/>
      <c r="C27" s="38"/>
      <c r="D27" s="38"/>
      <c r="F27" s="41"/>
      <c r="H27" s="41"/>
      <c r="J27" s="41"/>
      <c r="L27" s="37"/>
    </row>
    <row r="28" spans="1:12" ht="30">
      <c r="A28" s="44" t="s">
        <v>6</v>
      </c>
      <c r="B28" s="41"/>
      <c r="C28" s="48"/>
      <c r="D28" s="48"/>
      <c r="F28" s="41"/>
      <c r="H28" s="41"/>
      <c r="J28" s="41"/>
      <c r="L28" s="37"/>
    </row>
    <row r="29" spans="1:12" ht="30">
      <c r="A29" s="38">
        <v>5</v>
      </c>
      <c r="B29" s="41"/>
      <c r="C29" s="39">
        <f>IF(MAX(B27,B31)&lt;4,"",IF(AND(B27=4,B31=3),A27,IF(AND(B27=3,B31=4),A31,IF(MAX(B27,B31)&gt;=4,IF(B27=B31,"TIE BREAKER",IF(ABS(B27-B31)=1,"NEW MATCH",IF(B27&gt;B31,A27,A31)))))))</f>
      </c>
      <c r="D29" s="40"/>
      <c r="E29" s="38">
        <v>9</v>
      </c>
      <c r="F29" s="41"/>
      <c r="G29" s="39">
        <f>IF(MAX(F25,F33)&lt;4,"",IF(AND(F25=4,F33=3),E25,IF(AND(F25=3,F33=4),E33,IF(MAX(F25,F33)&gt;=4,IF(F25=F33,"TIE BREAKER",IF(ABS(F25-F33)=1,"NEW MATCH",IF(F25&gt;F33,E25,E33)))))))</f>
      </c>
      <c r="H29" s="43"/>
      <c r="I29" s="38">
        <v>11</v>
      </c>
      <c r="J29" s="41"/>
      <c r="K29" s="83">
        <f>IF(MAX(J22,J36)&lt;4,"",IF(AND(J22=4,J36=3),I22,IF(AND(J22=3,J36=4),I36,IF(MAX(J22,J36)&gt;=4,IF(J22=J36,"TIE BREAKER",IF(ABS(J22-J36)=1,"NEW MATCH",IF(J22&gt;J36,I22,I36)))))))</f>
      </c>
      <c r="L29" s="37"/>
    </row>
    <row r="30" spans="2:12" ht="30">
      <c r="B30" s="41"/>
      <c r="D30" s="41"/>
      <c r="F30" s="41"/>
      <c r="H30" s="32"/>
      <c r="J30" s="41"/>
      <c r="K30" s="83"/>
      <c r="L30" s="37"/>
    </row>
    <row r="31" spans="1:12" ht="30">
      <c r="A31" s="39">
        <f>IF(MAX(B11,B15)&lt;4,"",IF(AND(B11=4,B15=3),A15,IF(AND(B11=3,B15=4),A11,IF(MAX(B11,B15)&gt;=4,IF(B11=B15,"TIE BREAKER",IF(ABS(B11-B15)=1,"NEW MATCH",IF(B11&gt;B15,A15,A11)))))))</f>
      </c>
      <c r="B31" s="43"/>
      <c r="D31" s="41"/>
      <c r="F31" s="41"/>
      <c r="H31" s="32"/>
      <c r="J31" s="41"/>
      <c r="K31" s="83"/>
      <c r="L31" s="37"/>
    </row>
    <row r="32" spans="1:12" ht="30">
      <c r="A32" s="44" t="s">
        <v>7</v>
      </c>
      <c r="D32" s="41"/>
      <c r="F32" s="41"/>
      <c r="H32" s="32"/>
      <c r="J32" s="41"/>
      <c r="K32" s="84">
        <f>IF(K29="","",IF(K29="TIE BREAKER","",IF(K29="NEW MATCH","","WINNER!")))</f>
      </c>
      <c r="L32" s="37"/>
    </row>
    <row r="33" spans="3:12" ht="30">
      <c r="C33" s="38">
        <v>8</v>
      </c>
      <c r="D33" s="41"/>
      <c r="E33" s="39">
        <f>IF(MAX(D29,D37)&lt;4,"",IF(AND(D29=4,D37=3),C29,IF(AND(D29=3,D37=4),C37,IF(MAX(D29,D37)&gt;=4,IF(D29=D37,"TIE BREAKER",IF(ABS(D29-D37)=1,"NEW MATCH",IF(D29&gt;D37,C29,C37)))))))</f>
      </c>
      <c r="F33" s="43"/>
      <c r="H33" s="32"/>
      <c r="J33" s="41"/>
      <c r="K33" s="84"/>
      <c r="L33" s="37"/>
    </row>
    <row r="34" spans="4:12" ht="30">
      <c r="D34" s="41"/>
      <c r="J34" s="41"/>
      <c r="K34" s="84"/>
      <c r="L34" s="37"/>
    </row>
    <row r="35" spans="1:12" ht="30">
      <c r="A35" s="39">
        <f>IF(MAX(D5,D13)&lt;4,"",IF(AND(D5=4,D13=3),C13,IF(AND(D5=3,D13=4),C5,IF(MAX(D5,D13)&gt;=4,IF(D5=D13,"TIE BREAKER",IF(ABS(D5-D13)=1,"NEW MATCH",IF(D5&gt;D13,C13,C5)))))))</f>
      </c>
      <c r="B35" s="40"/>
      <c r="D35" s="41"/>
      <c r="J35" s="41"/>
      <c r="K35" s="83">
        <f>IF(MAX(J22,J36)&lt;4,"",IF(AND(J22=4,J36=3),I36,IF(AND(J22=3,J36=4),I22,IF(MAX(J22,J36)&gt;=4,IF(J22=J36,"TIE BREAKER",IF(ABS(J22-J36)=1,"NEW MATCH",IF(J22&gt;J36,I36,I22)))))))</f>
      </c>
      <c r="L35" s="37"/>
    </row>
    <row r="36" spans="1:12" ht="30">
      <c r="A36" s="44" t="s">
        <v>8</v>
      </c>
      <c r="B36" s="41"/>
      <c r="D36" s="41"/>
      <c r="I36" s="39">
        <f>IF(MAX(H15,H29)&lt;4,"",IF(AND(H15=4,H29=3),G29,IF(AND(H15=3,H29=4),G15,IF(MAX(H15,H29)&gt;=4,IF(H15=H29,"TIE BREAKER",IF(ABS(H15-H29)=1,"NEW MATCH",IF(H15&gt;H29,G29,G15)))))))</f>
      </c>
      <c r="J36" s="43"/>
      <c r="K36" s="83" t="s">
        <v>9</v>
      </c>
      <c r="L36" s="37"/>
    </row>
    <row r="37" spans="1:12" ht="30">
      <c r="A37" s="38">
        <v>6</v>
      </c>
      <c r="B37" s="41"/>
      <c r="C37" s="39">
        <f>IF(MAX(B35,B39)&lt;4,"",IF(AND(B35=4,B39=3),A35,IF(AND(B35=3,B39=4),A39,IF(MAX(B35,B39)&gt;=4,IF(B35=B39,"TIE BREAKER",IF(ABS(B35-B39)=1,"NEW MATCH",IF(B35&gt;B39,A35,A39)))))))</f>
      </c>
      <c r="D37" s="43"/>
      <c r="I37" s="44" t="s">
        <v>13</v>
      </c>
      <c r="K37" s="83"/>
      <c r="L37" s="37"/>
    </row>
    <row r="38" spans="2:12" ht="27.75" customHeight="1">
      <c r="B38" s="41"/>
      <c r="I38" s="88">
        <f>IF(I23="WINNER!","RUNNER UP","")</f>
      </c>
      <c r="K38" s="86">
        <f>IF(K35="","",IF(K35="TIE BREAKER","",IF(K35="NEW MATCH","","RUNNER UP")))</f>
      </c>
      <c r="L38" s="37"/>
    </row>
    <row r="39" spans="1:12" ht="27.75" customHeight="1">
      <c r="A39" s="39">
        <f>IF(MAX(B19,B23)&lt;4,"",IF(AND(B19=4,B23=3),A23,IF(AND(B19=3,B23=4),A19,IF(MAX(B19,B23)&gt;=4,IF(B19=B23,"TIE BREAKER",IF(ABS(B19-B23)=1,"NEW MATCH",IF(B19&gt;B23,A23,A19)))))))</f>
      </c>
      <c r="B39" s="43"/>
      <c r="I39" s="88"/>
      <c r="K39" s="86"/>
      <c r="L39" s="37"/>
    </row>
    <row r="40" spans="1:12" ht="27.75" customHeight="1">
      <c r="A40" s="44" t="s">
        <v>14</v>
      </c>
      <c r="K40" s="86"/>
      <c r="L40" s="37"/>
    </row>
    <row r="41" spans="1:12" ht="64.5" customHeight="1">
      <c r="A41" s="37"/>
      <c r="B41" s="37"/>
      <c r="C41" s="45"/>
      <c r="D41" s="45"/>
      <c r="E41" s="45"/>
      <c r="F41" s="45"/>
      <c r="G41" s="45"/>
      <c r="H41" s="37"/>
      <c r="I41" s="37"/>
      <c r="J41" s="37"/>
      <c r="K41" s="45"/>
      <c r="L41" s="37"/>
    </row>
    <row r="42" spans="1:7" ht="30">
      <c r="A42" s="32"/>
      <c r="B42" s="32"/>
      <c r="C42" s="32"/>
      <c r="D42" s="32"/>
      <c r="E42" s="32"/>
      <c r="F42" s="32"/>
      <c r="G42" s="32"/>
    </row>
    <row r="43" spans="1:2" ht="30">
      <c r="A43" s="32"/>
      <c r="B43" s="32"/>
    </row>
  </sheetData>
  <sheetProtection password="CCD6" sheet="1" objects="1" scenarios="1"/>
  <mergeCells count="7">
    <mergeCell ref="G17:H20"/>
    <mergeCell ref="I23:J25"/>
    <mergeCell ref="K29:K31"/>
    <mergeCell ref="K32:K34"/>
    <mergeCell ref="K35:K37"/>
    <mergeCell ref="K38:K40"/>
    <mergeCell ref="I38:I39"/>
  </mergeCells>
  <printOptions horizontalCentered="1" verticalCentered="1"/>
  <pageMargins left="0.2" right="0.2" top="0.2986111111111111" bottom="0.4" header="0.5118055555555555" footer="0.5118055555555555"/>
  <pageSetup fitToHeight="1" fitToWidth="1" horizontalDpi="300" verticalDpi="300" orientation="landscape"/>
  <rowBreaks count="1" manualBreakCount="1">
    <brk id="4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dc:creator>
  <cp:keywords/>
  <dc:description/>
  <cp:lastModifiedBy>Phil</cp:lastModifiedBy>
  <cp:lastPrinted>2013-08-06T19:10:18Z</cp:lastPrinted>
  <dcterms:created xsi:type="dcterms:W3CDTF">2012-04-21T18:50:48Z</dcterms:created>
  <dcterms:modified xsi:type="dcterms:W3CDTF">2013-10-22T15:35:05Z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